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24" firstSheet="3" activeTab="10"/>
  </bookViews>
  <sheets>
    <sheet name="00000000" sheetId="1" state="veryHidden" r:id="rId1"/>
    <sheet name="10000000" sheetId="2" state="veryHidden" r:id="rId2"/>
    <sheet name="20000000" sheetId="3" state="veryHidden" r:id="rId3"/>
    <sheet name="01-TKDD" sheetId="4" r:id="rId4"/>
    <sheet name="02-NN" sheetId="5" r:id="rId5"/>
    <sheet name="03-PhiNN" sheetId="6" r:id="rId6"/>
    <sheet name="04-DVHC" sheetId="7" r:id="rId7"/>
    <sheet name="5a-DGCTH" sheetId="8" r:id="rId8"/>
    <sheet name="10-ChuChuyen" sheetId="9" r:id="rId9"/>
    <sheet name="11-CoCau" sheetId="10" r:id="rId10"/>
    <sheet name="12-BienDong" sheetId="11" r:id="rId11"/>
    <sheet name="13-KHSDD" sheetId="12" r:id="rId12"/>
    <sheet name="BC_Bieu01" sheetId="13" r:id="rId13"/>
    <sheet name="BC_Bieu02" sheetId="14" r:id="rId14"/>
    <sheet name="BC_Bieu03" sheetId="15" r:id="rId15"/>
    <sheet name="BC_Bieu04" sheetId="16" r:id="rId16"/>
    <sheet name="copyB01qua" sheetId="17" r:id="rId17"/>
    <sheet name="CopyDLnayquaB10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T">#REF!</definedName>
    <definedName name="___________E99999">#REF!</definedName>
    <definedName name="___________NCL100">#REF!</definedName>
    <definedName name="___________NCL200">#REF!</definedName>
    <definedName name="___________NCL250">#REF!</definedName>
    <definedName name="___________nin190">#REF!</definedName>
    <definedName name="___________SN3">#REF!</definedName>
    <definedName name="___________TL3">#REF!</definedName>
    <definedName name="___________tz593">#REF!</definedName>
    <definedName name="___________VL100">#REF!</definedName>
    <definedName name="___________VL200">#REF!</definedName>
    <definedName name="___________VL250">#REF!</definedName>
    <definedName name="__________CON1">#REF!</definedName>
    <definedName name="__________CON2">#REF!</definedName>
    <definedName name="__________E99999">#REF!</definedName>
    <definedName name="__________lap1">#REF!</definedName>
    <definedName name="__________lap2">#REF!</definedName>
    <definedName name="__________NCL100">#REF!</definedName>
    <definedName name="__________NCL200">#REF!</definedName>
    <definedName name="__________NCL250">#REF!</definedName>
    <definedName name="__________NET2">#REF!</definedName>
    <definedName name="__________nin190">#REF!</definedName>
    <definedName name="__________SN3">#REF!</definedName>
    <definedName name="__________TL3">#REF!</definedName>
    <definedName name="__________tz593">#REF!</definedName>
    <definedName name="__________VL100">#REF!</definedName>
    <definedName name="__________VL200">#REF!</definedName>
    <definedName name="__________VL250">#REF!</definedName>
    <definedName name="_________a1" hidden="1">{"'Sheet1'!$L$16"}</definedName>
    <definedName name="_________a2" hidden="1">{"'Sheet1'!$L$16"}</definedName>
    <definedName name="_________atn1">#REF!</definedName>
    <definedName name="_________atn10">#REF!</definedName>
    <definedName name="_________atn2">#REF!</definedName>
    <definedName name="_________atn3">#REF!</definedName>
    <definedName name="_________atn4">#REF!</definedName>
    <definedName name="_________atn5">#REF!</definedName>
    <definedName name="_________atn6">#REF!</definedName>
    <definedName name="_________atn7">#REF!</definedName>
    <definedName name="_________atn8">#REF!</definedName>
    <definedName name="_________atn9">#REF!</definedName>
    <definedName name="_________boi1">#REF!</definedName>
    <definedName name="_________boi2">#REF!</definedName>
    <definedName name="_________BTM150">#REF!</definedName>
    <definedName name="_________BTM200">#REF!</definedName>
    <definedName name="_________BTM250">#REF!</definedName>
    <definedName name="_________BTM300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dc101">#REF!</definedName>
    <definedName name="_________cdc1019">#REF!</definedName>
    <definedName name="_________cdc102">#REF!</definedName>
    <definedName name="_________cdc1020">#REF!</definedName>
    <definedName name="_________cdc1021">#REF!</definedName>
    <definedName name="_________cdc1022">#REF!</definedName>
    <definedName name="_________cdc103">#REF!</definedName>
    <definedName name="_________cdc104">#REF!</definedName>
    <definedName name="_________cdc108">#REF!</definedName>
    <definedName name="_________cdc121">#REF!</definedName>
    <definedName name="_________cdc1219">#REF!</definedName>
    <definedName name="_________cdc122">#REF!</definedName>
    <definedName name="_________cdc1220">#REF!</definedName>
    <definedName name="_________cdc1221">#REF!</definedName>
    <definedName name="_________cdc1222">#REF!</definedName>
    <definedName name="_________cdc123">#REF!</definedName>
    <definedName name="_________cdc124">#REF!</definedName>
    <definedName name="_________cdc128">#REF!</definedName>
    <definedName name="_________cdc151">#REF!</definedName>
    <definedName name="_________cdc1519">#REF!</definedName>
    <definedName name="_________cdc152">#REF!</definedName>
    <definedName name="_________cdc1520">#REF!</definedName>
    <definedName name="_________cdc1521">#REF!</definedName>
    <definedName name="_________cdc1522">#REF!</definedName>
    <definedName name="_________cdc153">#REF!</definedName>
    <definedName name="_________cdc154">#REF!</definedName>
    <definedName name="_________cdc158">#REF!</definedName>
    <definedName name="_________cdc201">#REF!</definedName>
    <definedName name="_________cdc2019">#REF!</definedName>
    <definedName name="_________cdc202">#REF!</definedName>
    <definedName name="_________cdc2020">#REF!</definedName>
    <definedName name="_________cdc2021">#REF!</definedName>
    <definedName name="_________cdc2022">#REF!</definedName>
    <definedName name="_________cdc203">#REF!</definedName>
    <definedName name="_________cdc204">#REF!</definedName>
    <definedName name="_________cdc208">#REF!</definedName>
    <definedName name="_________cdc41">#REF!</definedName>
    <definedName name="_________cdc419">#REF!</definedName>
    <definedName name="_________cdc42">#REF!</definedName>
    <definedName name="_________cdc420">#REF!</definedName>
    <definedName name="_________cdc421">#REF!</definedName>
    <definedName name="_________cdc422">#REF!</definedName>
    <definedName name="_________cdc43">#REF!</definedName>
    <definedName name="_________cdc44">#REF!</definedName>
    <definedName name="_________cdc48">#REF!</definedName>
    <definedName name="_________cdc61">#REF!</definedName>
    <definedName name="_________cdc619">#REF!</definedName>
    <definedName name="_________cdc62">#REF!</definedName>
    <definedName name="_________cdc620">#REF!</definedName>
    <definedName name="_________cdc621">#REF!</definedName>
    <definedName name="_________cdc622">#REF!</definedName>
    <definedName name="_________cdc63">#REF!</definedName>
    <definedName name="_________cdc64">#REF!</definedName>
    <definedName name="_________cdc68">#REF!</definedName>
    <definedName name="_________cdc81">#REF!</definedName>
    <definedName name="_________cdc819">#REF!</definedName>
    <definedName name="_________cdc82">#REF!</definedName>
    <definedName name="_________cdc820">#REF!</definedName>
    <definedName name="_________cdc821">#REF!</definedName>
    <definedName name="_________cdc822">#REF!</definedName>
    <definedName name="_________cdc83">#REF!</definedName>
    <definedName name="_________cdc84">#REF!</definedName>
    <definedName name="_________cdc88">#REF!</definedName>
    <definedName name="_________cha1">#REF!</definedName>
    <definedName name="_________cha19">#REF!</definedName>
    <definedName name="_________cha2">#REF!</definedName>
    <definedName name="_________cha20">#REF!</definedName>
    <definedName name="_________cha21">#REF!</definedName>
    <definedName name="_________cha22">#REF!</definedName>
    <definedName name="_________cha3">#REF!</definedName>
    <definedName name="_________cha4">#REF!</definedName>
    <definedName name="_________cha8">#REF!</definedName>
    <definedName name="_________coc250">#REF!</definedName>
    <definedName name="_________coc300">#REF!</definedName>
    <definedName name="_________coc350">#REF!</definedName>
    <definedName name="_________CON1">#REF!</definedName>
    <definedName name="_________CON2">#REF!</definedName>
    <definedName name="_________cpd1">#REF!</definedName>
    <definedName name="_________cpd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da1">#REF!</definedName>
    <definedName name="_________dda19">#REF!</definedName>
    <definedName name="_________dda2">#REF!</definedName>
    <definedName name="_________dda20">#REF!</definedName>
    <definedName name="_________dda21">#REF!</definedName>
    <definedName name="_________dda22">#REF!</definedName>
    <definedName name="_________dda3">#REF!</definedName>
    <definedName name="_________dda4">#REF!</definedName>
    <definedName name="_________dda8">#REF!</definedName>
    <definedName name="_________ddn400">#REF!</definedName>
    <definedName name="_________ddn600">#REF!</definedName>
    <definedName name="_________deo1">#REF!</definedName>
    <definedName name="_________deo10">#REF!</definedName>
    <definedName name="_________deo2">#REF!</definedName>
    <definedName name="_________deo3">#REF!</definedName>
    <definedName name="_________deo4">#REF!</definedName>
    <definedName name="_________deo5">#REF!</definedName>
    <definedName name="_________deo6">#REF!</definedName>
    <definedName name="_________deo7">#REF!</definedName>
    <definedName name="_________deo8">#REF!</definedName>
    <definedName name="_________deo9">#REF!</definedName>
    <definedName name="_________E99999">#REF!</definedName>
    <definedName name="_________lap1">#REF!</definedName>
    <definedName name="_________lap2">#REF!</definedName>
    <definedName name="_________MAC12">#REF!</definedName>
    <definedName name="_________MAC46">#REF!</definedName>
    <definedName name="_________nc151">#REF!</definedName>
    <definedName name="_________NCL100">#REF!</definedName>
    <definedName name="_________NCL200">#REF!</definedName>
    <definedName name="_________NCL250">#REF!</definedName>
    <definedName name="_________NET2">#REF!</definedName>
    <definedName name="_________nin190">#REF!</definedName>
    <definedName name="_________NSO2" hidden="1">{"'Sheet1'!$L$16"}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at27">#REF!</definedName>
    <definedName name="_________Sat6">#REF!</definedName>
    <definedName name="_________sc1">#REF!</definedName>
    <definedName name="_________SC2">#REF!</definedName>
    <definedName name="_________sc3">#REF!</definedName>
    <definedName name="_________slg1">#REF!</definedName>
    <definedName name="_________slg101">#REF!</definedName>
    <definedName name="_________slg1019">#REF!</definedName>
    <definedName name="_________slg102">#REF!</definedName>
    <definedName name="_________slg1020">#REF!</definedName>
    <definedName name="_________slg1021">#REF!</definedName>
    <definedName name="_________slg1022">#REF!</definedName>
    <definedName name="_________slg103">#REF!</definedName>
    <definedName name="_________slg104">#REF!</definedName>
    <definedName name="_________slg108">#REF!</definedName>
    <definedName name="_________slg121">#REF!</definedName>
    <definedName name="_________slg1219">#REF!</definedName>
    <definedName name="_________slg122">#REF!</definedName>
    <definedName name="_________slg1220">#REF!</definedName>
    <definedName name="_________slg1221">#REF!</definedName>
    <definedName name="_________slg1222">#REF!</definedName>
    <definedName name="_________slg123">#REF!</definedName>
    <definedName name="_________slg124">#REF!</definedName>
    <definedName name="_________slg128">#REF!</definedName>
    <definedName name="_________slg151">#REF!</definedName>
    <definedName name="_________slg1519">#REF!</definedName>
    <definedName name="_________slg152">#REF!</definedName>
    <definedName name="_________slg1520">#REF!</definedName>
    <definedName name="_________slg1521">#REF!</definedName>
    <definedName name="_________slg1522">#REF!</definedName>
    <definedName name="_________slg153">#REF!</definedName>
    <definedName name="_________slg154">#REF!</definedName>
    <definedName name="_________slg158">#REF!</definedName>
    <definedName name="_________slg2">#REF!</definedName>
    <definedName name="_________slg201">#REF!</definedName>
    <definedName name="_________slg2019">#REF!</definedName>
    <definedName name="_________slg202">#REF!</definedName>
    <definedName name="_________slg2020">#REF!</definedName>
    <definedName name="_________slg2021">#REF!</definedName>
    <definedName name="_________slg2022">#REF!</definedName>
    <definedName name="_________slg203">#REF!</definedName>
    <definedName name="_________slg204">#REF!</definedName>
    <definedName name="_________slg208">#REF!</definedName>
    <definedName name="_________slg3">#REF!</definedName>
    <definedName name="_________slg4">#REF!</definedName>
    <definedName name="_________slg41">#REF!</definedName>
    <definedName name="_________slg419">#REF!</definedName>
    <definedName name="_________slg42">#REF!</definedName>
    <definedName name="_________slg420">#REF!</definedName>
    <definedName name="_________slg421">#REF!</definedName>
    <definedName name="_________slg422">#REF!</definedName>
    <definedName name="_________slg43">#REF!</definedName>
    <definedName name="_________slg44">#REF!</definedName>
    <definedName name="_________slg48">#REF!</definedName>
    <definedName name="_________slg5">#REF!</definedName>
    <definedName name="_________slg6">#REF!</definedName>
    <definedName name="_________slg61">#REF!</definedName>
    <definedName name="_________slg619">#REF!</definedName>
    <definedName name="_________slg62">#REF!</definedName>
    <definedName name="_________slg620">#REF!</definedName>
    <definedName name="_________slg621">#REF!</definedName>
    <definedName name="_________slg622">#REF!</definedName>
    <definedName name="_________slg63">#REF!</definedName>
    <definedName name="_________slg64">#REF!</definedName>
    <definedName name="_________slg68">#REF!</definedName>
    <definedName name="_________slg81">#REF!</definedName>
    <definedName name="_________slg819">#REF!</definedName>
    <definedName name="_________slg82">#REF!</definedName>
    <definedName name="_________slg820">#REF!</definedName>
    <definedName name="_________slg821">#REF!</definedName>
    <definedName name="_________slg822">#REF!</definedName>
    <definedName name="_________slg83">#REF!</definedName>
    <definedName name="_________slg84">#REF!</definedName>
    <definedName name="_________slg88">#REF!</definedName>
    <definedName name="_________slh101">#REF!</definedName>
    <definedName name="_________slh1019">#REF!</definedName>
    <definedName name="_________slh102">#REF!</definedName>
    <definedName name="_________slh1020">#REF!</definedName>
    <definedName name="_________slh1021">#REF!</definedName>
    <definedName name="_________slh1022">#REF!</definedName>
    <definedName name="_________slh103">#REF!</definedName>
    <definedName name="_________slh104">#REF!</definedName>
    <definedName name="_________slh108">#REF!</definedName>
    <definedName name="_________slh121">#REF!</definedName>
    <definedName name="_________slh1219">#REF!</definedName>
    <definedName name="_________slh122">#REF!</definedName>
    <definedName name="_________slh1220">#REF!</definedName>
    <definedName name="_________slh1221">#REF!</definedName>
    <definedName name="_________slh1222">#REF!</definedName>
    <definedName name="_________slh123">#REF!</definedName>
    <definedName name="_________slh124">#REF!</definedName>
    <definedName name="_________slh128">#REF!</definedName>
    <definedName name="_________slh151">#REF!</definedName>
    <definedName name="_________slh1519">#REF!</definedName>
    <definedName name="_________slh152">#REF!</definedName>
    <definedName name="_________slh1520">#REF!</definedName>
    <definedName name="_________slh1521">#REF!</definedName>
    <definedName name="_________slh1522">#REF!</definedName>
    <definedName name="_________slh153">#REF!</definedName>
    <definedName name="_________slh154">#REF!</definedName>
    <definedName name="_________slh158">#REF!</definedName>
    <definedName name="_________slh201">#REF!</definedName>
    <definedName name="_________slh2019">#REF!</definedName>
    <definedName name="_________slh202">#REF!</definedName>
    <definedName name="_________slh2020">#REF!</definedName>
    <definedName name="_________slh2021">#REF!</definedName>
    <definedName name="_________slh2022">#REF!</definedName>
    <definedName name="_________slh203">#REF!</definedName>
    <definedName name="_________slh204">#REF!</definedName>
    <definedName name="_________slh208">#REF!</definedName>
    <definedName name="_________slh41">#REF!</definedName>
    <definedName name="_________slh419">#REF!</definedName>
    <definedName name="_________slh42">#REF!</definedName>
    <definedName name="_________slh420">#REF!</definedName>
    <definedName name="_________slh421">#REF!</definedName>
    <definedName name="_________slh422">#REF!</definedName>
    <definedName name="_________slh43">#REF!</definedName>
    <definedName name="_________slh44">#REF!</definedName>
    <definedName name="_________slh48">#REF!</definedName>
    <definedName name="_________slh61">#REF!</definedName>
    <definedName name="_________slh619">#REF!</definedName>
    <definedName name="_________slh62">#REF!</definedName>
    <definedName name="_________slh620">#REF!</definedName>
    <definedName name="_________slh621">#REF!</definedName>
    <definedName name="_________slh622">#REF!</definedName>
    <definedName name="_________slh63">#REF!</definedName>
    <definedName name="_________slh64">#REF!</definedName>
    <definedName name="_________slh68">#REF!</definedName>
    <definedName name="_________slh81">#REF!</definedName>
    <definedName name="_________slh819">#REF!</definedName>
    <definedName name="_________slh82">#REF!</definedName>
    <definedName name="_________slh820">#REF!</definedName>
    <definedName name="_________slh821">#REF!</definedName>
    <definedName name="_________slh822">#REF!</definedName>
    <definedName name="_________slh83">#REF!</definedName>
    <definedName name="_________slh84">#REF!</definedName>
    <definedName name="_________slh88">#REF!</definedName>
    <definedName name="_________SN3">#REF!</definedName>
    <definedName name="_________tct5">#REF!</definedName>
    <definedName name="_________tg427">#REF!</definedName>
    <definedName name="_________TH20">#REF!</definedName>
    <definedName name="_________TL1">#REF!</definedName>
    <definedName name="_________TL2">#REF!</definedName>
    <definedName name="_________TL3">#REF!</definedName>
    <definedName name="_________TLA120">#REF!</definedName>
    <definedName name="_________TLA35">#REF!</definedName>
    <definedName name="_________TLA50">#REF!</definedName>
    <definedName name="_________TLA70">#REF!</definedName>
    <definedName name="_________TLA95">#REF!</definedName>
    <definedName name="_________tz593">#REF!</definedName>
    <definedName name="_________VL100">#REF!</definedName>
    <definedName name="_________VL200">#REF!</definedName>
    <definedName name="_________VL250">#REF!</definedName>
    <definedName name="________a1" hidden="1">{"'Sheet1'!$L$16"}</definedName>
    <definedName name="________a2" hidden="1">{"'Sheet1'!$L$16"}</definedName>
    <definedName name="________atn1">#REF!</definedName>
    <definedName name="________atn10">#REF!</definedName>
    <definedName name="________atn2">#REF!</definedName>
    <definedName name="________atn3">#REF!</definedName>
    <definedName name="________atn4">#REF!</definedName>
    <definedName name="________atn5">#REF!</definedName>
    <definedName name="________atn6">#REF!</definedName>
    <definedName name="________atn7">#REF!</definedName>
    <definedName name="________atn8">#REF!</definedName>
    <definedName name="________atn9">#REF!</definedName>
    <definedName name="________boi1">#REF!</definedName>
    <definedName name="________boi2">#REF!</definedName>
    <definedName name="________BTM150">#REF!</definedName>
    <definedName name="________BTM200">#REF!</definedName>
    <definedName name="________BTM250">#REF!</definedName>
    <definedName name="________BTM300">#REF!</definedName>
    <definedName name="________cao1">#REF!</definedName>
    <definedName name="________cao2">#REF!</definedName>
    <definedName name="________cao3">#REF!</definedName>
    <definedName name="________cao4">#REF!</definedName>
    <definedName name="________cao5">#REF!</definedName>
    <definedName name="________cao6">#REF!</definedName>
    <definedName name="________cdc101">#REF!</definedName>
    <definedName name="________cdc1019">#REF!</definedName>
    <definedName name="________cdc102">#REF!</definedName>
    <definedName name="________cdc1020">#REF!</definedName>
    <definedName name="________cdc1021">#REF!</definedName>
    <definedName name="________cdc1022">#REF!</definedName>
    <definedName name="________cdc103">#REF!</definedName>
    <definedName name="________cdc104">#REF!</definedName>
    <definedName name="________cdc108">#REF!</definedName>
    <definedName name="________cdc121">#REF!</definedName>
    <definedName name="________cdc1219">#REF!</definedName>
    <definedName name="________cdc122">#REF!</definedName>
    <definedName name="________cdc1220">#REF!</definedName>
    <definedName name="________cdc1221">#REF!</definedName>
    <definedName name="________cdc1222">#REF!</definedName>
    <definedName name="________cdc123">#REF!</definedName>
    <definedName name="________cdc124">#REF!</definedName>
    <definedName name="________cdc128">#REF!</definedName>
    <definedName name="________cdc151">#REF!</definedName>
    <definedName name="________cdc1519">#REF!</definedName>
    <definedName name="________cdc152">#REF!</definedName>
    <definedName name="________cdc1520">#REF!</definedName>
    <definedName name="________cdc1521">#REF!</definedName>
    <definedName name="________cdc1522">#REF!</definedName>
    <definedName name="________cdc153">#REF!</definedName>
    <definedName name="________cdc154">#REF!</definedName>
    <definedName name="________cdc158">#REF!</definedName>
    <definedName name="________cdc201">#REF!</definedName>
    <definedName name="________cdc2019">#REF!</definedName>
    <definedName name="________cdc202">#REF!</definedName>
    <definedName name="________cdc2020">#REF!</definedName>
    <definedName name="________cdc2021">#REF!</definedName>
    <definedName name="________cdc2022">#REF!</definedName>
    <definedName name="________cdc203">#REF!</definedName>
    <definedName name="________cdc204">#REF!</definedName>
    <definedName name="________cdc208">#REF!</definedName>
    <definedName name="________cdc41">#REF!</definedName>
    <definedName name="________cdc419">#REF!</definedName>
    <definedName name="________cdc42">#REF!</definedName>
    <definedName name="________cdc420">#REF!</definedName>
    <definedName name="________cdc421">#REF!</definedName>
    <definedName name="________cdc422">#REF!</definedName>
    <definedName name="________cdc43">#REF!</definedName>
    <definedName name="________cdc44">#REF!</definedName>
    <definedName name="________cdc48">#REF!</definedName>
    <definedName name="________cdc61">#REF!</definedName>
    <definedName name="________cdc619">#REF!</definedName>
    <definedName name="________cdc62">#REF!</definedName>
    <definedName name="________cdc620">#REF!</definedName>
    <definedName name="________cdc621">#REF!</definedName>
    <definedName name="________cdc622">#REF!</definedName>
    <definedName name="________cdc63">#REF!</definedName>
    <definedName name="________cdc64">#REF!</definedName>
    <definedName name="________cdc68">#REF!</definedName>
    <definedName name="________cdc81">#REF!</definedName>
    <definedName name="________cdc819">#REF!</definedName>
    <definedName name="________cdc82">#REF!</definedName>
    <definedName name="________cdc820">#REF!</definedName>
    <definedName name="________cdc821">#REF!</definedName>
    <definedName name="________cdc822">#REF!</definedName>
    <definedName name="________cdc83">#REF!</definedName>
    <definedName name="________cdc84">#REF!</definedName>
    <definedName name="________cdc88">#REF!</definedName>
    <definedName name="________cha1">#REF!</definedName>
    <definedName name="________cha19">#REF!</definedName>
    <definedName name="________cha2">#REF!</definedName>
    <definedName name="________cha20">#REF!</definedName>
    <definedName name="________cha21">#REF!</definedName>
    <definedName name="________cha22">#REF!</definedName>
    <definedName name="________cha3">#REF!</definedName>
    <definedName name="________cha4">#REF!</definedName>
    <definedName name="________cha8">#REF!</definedName>
    <definedName name="________coc250">#REF!</definedName>
    <definedName name="________coc300">#REF!</definedName>
    <definedName name="________coc350">#REF!</definedName>
    <definedName name="________CON1">#REF!</definedName>
    <definedName name="________CON2">#REF!</definedName>
    <definedName name="________cpd1">#REF!</definedName>
    <definedName name="________cpd2">#REF!</definedName>
    <definedName name="________dai1">#REF!</definedName>
    <definedName name="________dai2">#REF!</definedName>
    <definedName name="________dai3">#REF!</definedName>
    <definedName name="________dai4">#REF!</definedName>
    <definedName name="________dai5">#REF!</definedName>
    <definedName name="________dai6">#REF!</definedName>
    <definedName name="________dan1">#REF!</definedName>
    <definedName name="________dan2">#REF!</definedName>
    <definedName name="________dda1">#REF!</definedName>
    <definedName name="________dda19">#REF!</definedName>
    <definedName name="________dda2">#REF!</definedName>
    <definedName name="________dda20">#REF!</definedName>
    <definedName name="________dda21">#REF!</definedName>
    <definedName name="________dda22">#REF!</definedName>
    <definedName name="________dda3">#REF!</definedName>
    <definedName name="________dda4">#REF!</definedName>
    <definedName name="________dda8">#REF!</definedName>
    <definedName name="________ddn400">#REF!</definedName>
    <definedName name="________ddn600">#REF!</definedName>
    <definedName name="________deo1">#REF!</definedName>
    <definedName name="________deo10">#REF!</definedName>
    <definedName name="________deo2">#REF!</definedName>
    <definedName name="________deo3">#REF!</definedName>
    <definedName name="________deo4">#REF!</definedName>
    <definedName name="________deo5">#REF!</definedName>
    <definedName name="________deo6">#REF!</definedName>
    <definedName name="________deo7">#REF!</definedName>
    <definedName name="________deo8">#REF!</definedName>
    <definedName name="________deo9">#REF!</definedName>
    <definedName name="________E99999">#REF!</definedName>
    <definedName name="________lap1">#REF!</definedName>
    <definedName name="________lap2">#REF!</definedName>
    <definedName name="________MAC12">#REF!</definedName>
    <definedName name="________MAC46">#REF!</definedName>
    <definedName name="________nc151">#REF!</definedName>
    <definedName name="________NCL100">#REF!</definedName>
    <definedName name="________NCL200">#REF!</definedName>
    <definedName name="________NCL250">#REF!</definedName>
    <definedName name="________NET2">#REF!</definedName>
    <definedName name="________nin190">#REF!</definedName>
    <definedName name="________NSO2" hidden="1">{"'Sheet1'!$L$16"}</definedName>
    <definedName name="________phi10">#REF!</definedName>
    <definedName name="________phi12">#REF!</definedName>
    <definedName name="________phi14">#REF!</definedName>
    <definedName name="________phi16">#REF!</definedName>
    <definedName name="________phi18">#REF!</definedName>
    <definedName name="________phi20">#REF!</definedName>
    <definedName name="________phi22">#REF!</definedName>
    <definedName name="________phi25">#REF!</definedName>
    <definedName name="________phi28">#REF!</definedName>
    <definedName name="________phi6">#REF!</definedName>
    <definedName name="________phi8">#REF!</definedName>
    <definedName name="________Sat27">#REF!</definedName>
    <definedName name="________Sat6">#REF!</definedName>
    <definedName name="________sc1">#REF!</definedName>
    <definedName name="________SC2">#REF!</definedName>
    <definedName name="________sc3">#REF!</definedName>
    <definedName name="________slg1">#REF!</definedName>
    <definedName name="________slg101">#REF!</definedName>
    <definedName name="________slg1019">#REF!</definedName>
    <definedName name="________slg102">#REF!</definedName>
    <definedName name="________slg1020">#REF!</definedName>
    <definedName name="________slg1021">#REF!</definedName>
    <definedName name="________slg1022">#REF!</definedName>
    <definedName name="________slg103">#REF!</definedName>
    <definedName name="________slg104">#REF!</definedName>
    <definedName name="________slg108">#REF!</definedName>
    <definedName name="________slg121">#REF!</definedName>
    <definedName name="________slg1219">#REF!</definedName>
    <definedName name="________slg122">#REF!</definedName>
    <definedName name="________slg1220">#REF!</definedName>
    <definedName name="________slg1221">#REF!</definedName>
    <definedName name="________slg1222">#REF!</definedName>
    <definedName name="________slg123">#REF!</definedName>
    <definedName name="________slg124">#REF!</definedName>
    <definedName name="________slg128">#REF!</definedName>
    <definedName name="________slg151">#REF!</definedName>
    <definedName name="________slg1519">#REF!</definedName>
    <definedName name="________slg152">#REF!</definedName>
    <definedName name="________slg1520">#REF!</definedName>
    <definedName name="________slg1521">#REF!</definedName>
    <definedName name="________slg1522">#REF!</definedName>
    <definedName name="________slg153">#REF!</definedName>
    <definedName name="________slg154">#REF!</definedName>
    <definedName name="________slg158">#REF!</definedName>
    <definedName name="________slg2">#REF!</definedName>
    <definedName name="________slg201">#REF!</definedName>
    <definedName name="________slg2019">#REF!</definedName>
    <definedName name="________slg202">#REF!</definedName>
    <definedName name="________slg2020">#REF!</definedName>
    <definedName name="________slg2021">#REF!</definedName>
    <definedName name="________slg2022">#REF!</definedName>
    <definedName name="________slg203">#REF!</definedName>
    <definedName name="________slg204">#REF!</definedName>
    <definedName name="________slg208">#REF!</definedName>
    <definedName name="________slg3">#REF!</definedName>
    <definedName name="________slg4">#REF!</definedName>
    <definedName name="________slg41">#REF!</definedName>
    <definedName name="________slg419">#REF!</definedName>
    <definedName name="________slg42">#REF!</definedName>
    <definedName name="________slg420">#REF!</definedName>
    <definedName name="________slg421">#REF!</definedName>
    <definedName name="________slg422">#REF!</definedName>
    <definedName name="________slg43">#REF!</definedName>
    <definedName name="________slg44">#REF!</definedName>
    <definedName name="________slg48">#REF!</definedName>
    <definedName name="________slg5">#REF!</definedName>
    <definedName name="________slg6">#REF!</definedName>
    <definedName name="________slg61">#REF!</definedName>
    <definedName name="________slg619">#REF!</definedName>
    <definedName name="________slg62">#REF!</definedName>
    <definedName name="________slg620">#REF!</definedName>
    <definedName name="________slg621">#REF!</definedName>
    <definedName name="________slg622">#REF!</definedName>
    <definedName name="________slg63">#REF!</definedName>
    <definedName name="________slg64">#REF!</definedName>
    <definedName name="________slg68">#REF!</definedName>
    <definedName name="________slg81">#REF!</definedName>
    <definedName name="________slg819">#REF!</definedName>
    <definedName name="________slg82">#REF!</definedName>
    <definedName name="________slg820">#REF!</definedName>
    <definedName name="________slg821">#REF!</definedName>
    <definedName name="________slg822">#REF!</definedName>
    <definedName name="________slg83">#REF!</definedName>
    <definedName name="________slg84">#REF!</definedName>
    <definedName name="________slg88">#REF!</definedName>
    <definedName name="________slh101">#REF!</definedName>
    <definedName name="________slh1019">#REF!</definedName>
    <definedName name="________slh102">#REF!</definedName>
    <definedName name="________slh1020">#REF!</definedName>
    <definedName name="________slh1021">#REF!</definedName>
    <definedName name="________slh1022">#REF!</definedName>
    <definedName name="________slh103">#REF!</definedName>
    <definedName name="________slh104">#REF!</definedName>
    <definedName name="________slh108">#REF!</definedName>
    <definedName name="________slh121">#REF!</definedName>
    <definedName name="________slh1219">#REF!</definedName>
    <definedName name="________slh122">#REF!</definedName>
    <definedName name="________slh1220">#REF!</definedName>
    <definedName name="________slh1221">#REF!</definedName>
    <definedName name="________slh1222">#REF!</definedName>
    <definedName name="________slh123">#REF!</definedName>
    <definedName name="________slh124">#REF!</definedName>
    <definedName name="________slh128">#REF!</definedName>
    <definedName name="________slh151">#REF!</definedName>
    <definedName name="________slh1519">#REF!</definedName>
    <definedName name="________slh152">#REF!</definedName>
    <definedName name="________slh1520">#REF!</definedName>
    <definedName name="________slh1521">#REF!</definedName>
    <definedName name="________slh1522">#REF!</definedName>
    <definedName name="________slh153">#REF!</definedName>
    <definedName name="________slh154">#REF!</definedName>
    <definedName name="________slh158">#REF!</definedName>
    <definedName name="________slh201">#REF!</definedName>
    <definedName name="________slh2019">#REF!</definedName>
    <definedName name="________slh202">#REF!</definedName>
    <definedName name="________slh2020">#REF!</definedName>
    <definedName name="________slh2021">#REF!</definedName>
    <definedName name="________slh2022">#REF!</definedName>
    <definedName name="________slh203">#REF!</definedName>
    <definedName name="________slh204">#REF!</definedName>
    <definedName name="________slh208">#REF!</definedName>
    <definedName name="________slh41">#REF!</definedName>
    <definedName name="________slh419">#REF!</definedName>
    <definedName name="________slh42">#REF!</definedName>
    <definedName name="________slh420">#REF!</definedName>
    <definedName name="________slh421">#REF!</definedName>
    <definedName name="________slh422">#REF!</definedName>
    <definedName name="________slh43">#REF!</definedName>
    <definedName name="________slh44">#REF!</definedName>
    <definedName name="________slh48">#REF!</definedName>
    <definedName name="________slh61">#REF!</definedName>
    <definedName name="________slh619">#REF!</definedName>
    <definedName name="________slh62">#REF!</definedName>
    <definedName name="________slh620">#REF!</definedName>
    <definedName name="________slh621">#REF!</definedName>
    <definedName name="________slh622">#REF!</definedName>
    <definedName name="________slh63">#REF!</definedName>
    <definedName name="________slh64">#REF!</definedName>
    <definedName name="________slh68">#REF!</definedName>
    <definedName name="________slh81">#REF!</definedName>
    <definedName name="________slh819">#REF!</definedName>
    <definedName name="________slh82">#REF!</definedName>
    <definedName name="________slh820">#REF!</definedName>
    <definedName name="________slh821">#REF!</definedName>
    <definedName name="________slh822">#REF!</definedName>
    <definedName name="________slh83">#REF!</definedName>
    <definedName name="________slh84">#REF!</definedName>
    <definedName name="________slh88">#REF!</definedName>
    <definedName name="________SN3">#REF!</definedName>
    <definedName name="________tct5">#REF!</definedName>
    <definedName name="________tg427">#REF!</definedName>
    <definedName name="________TH20">#REF!</definedName>
    <definedName name="________TL1">#REF!</definedName>
    <definedName name="________TL2">#REF!</definedName>
    <definedName name="________TL3">#REF!</definedName>
    <definedName name="________TLA120">#REF!</definedName>
    <definedName name="________TLA35">#REF!</definedName>
    <definedName name="________TLA50">#REF!</definedName>
    <definedName name="________TLA70">#REF!</definedName>
    <definedName name="________TLA95">#REF!</definedName>
    <definedName name="________tz593">#REF!</definedName>
    <definedName name="________VL100">#REF!</definedName>
    <definedName name="________VL200">#REF!</definedName>
    <definedName name="________VL250">#REF!</definedName>
    <definedName name="_______a1" hidden="1">{"'Sheet1'!$L$16"}</definedName>
    <definedName name="_______a2" hidden="1">{"'Sheet1'!$L$16"}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boi1">#REF!</definedName>
    <definedName name="_______boi2">#REF!</definedName>
    <definedName name="_______BTM150">#REF!</definedName>
    <definedName name="_______BTM200">#REF!</definedName>
    <definedName name="_______BTM250">#REF!</definedName>
    <definedName name="_______BTM300">#REF!</definedName>
    <definedName name="_______cao1">#REF!</definedName>
    <definedName name="_______cao2">#REF!</definedName>
    <definedName name="_______cao3">#REF!</definedName>
    <definedName name="_______cao4">#REF!</definedName>
    <definedName name="_______cao5">#REF!</definedName>
    <definedName name="_______cao6">#REF!</definedName>
    <definedName name="_______cdc101">#REF!</definedName>
    <definedName name="_______cdc1019">#REF!</definedName>
    <definedName name="_______cdc102">#REF!</definedName>
    <definedName name="_______cdc1020">#REF!</definedName>
    <definedName name="_______cdc1021">#REF!</definedName>
    <definedName name="_______cdc1022">#REF!</definedName>
    <definedName name="_______cdc103">#REF!</definedName>
    <definedName name="_______cdc104">#REF!</definedName>
    <definedName name="_______cdc108">#REF!</definedName>
    <definedName name="_______cdc121">#REF!</definedName>
    <definedName name="_______cdc1219">#REF!</definedName>
    <definedName name="_______cdc122">#REF!</definedName>
    <definedName name="_______cdc1220">#REF!</definedName>
    <definedName name="_______cdc1221">#REF!</definedName>
    <definedName name="_______cdc1222">#REF!</definedName>
    <definedName name="_______cdc123">#REF!</definedName>
    <definedName name="_______cdc124">#REF!</definedName>
    <definedName name="_______cdc128">#REF!</definedName>
    <definedName name="_______cdc151">#REF!</definedName>
    <definedName name="_______cdc1519">#REF!</definedName>
    <definedName name="_______cdc152">#REF!</definedName>
    <definedName name="_______cdc1520">#REF!</definedName>
    <definedName name="_______cdc1521">#REF!</definedName>
    <definedName name="_______cdc1522">#REF!</definedName>
    <definedName name="_______cdc153">#REF!</definedName>
    <definedName name="_______cdc154">#REF!</definedName>
    <definedName name="_______cdc158">#REF!</definedName>
    <definedName name="_______cdc201">#REF!</definedName>
    <definedName name="_______cdc2019">#REF!</definedName>
    <definedName name="_______cdc202">#REF!</definedName>
    <definedName name="_______cdc2020">#REF!</definedName>
    <definedName name="_______cdc2021">#REF!</definedName>
    <definedName name="_______cdc2022">#REF!</definedName>
    <definedName name="_______cdc203">#REF!</definedName>
    <definedName name="_______cdc204">#REF!</definedName>
    <definedName name="_______cdc208">#REF!</definedName>
    <definedName name="_______cdc41">#REF!</definedName>
    <definedName name="_______cdc419">#REF!</definedName>
    <definedName name="_______cdc42">#REF!</definedName>
    <definedName name="_______cdc420">#REF!</definedName>
    <definedName name="_______cdc421">#REF!</definedName>
    <definedName name="_______cdc422">#REF!</definedName>
    <definedName name="_______cdc43">#REF!</definedName>
    <definedName name="_______cdc44">#REF!</definedName>
    <definedName name="_______cdc48">#REF!</definedName>
    <definedName name="_______cdc61">#REF!</definedName>
    <definedName name="_______cdc619">#REF!</definedName>
    <definedName name="_______cdc62">#REF!</definedName>
    <definedName name="_______cdc620">#REF!</definedName>
    <definedName name="_______cdc621">#REF!</definedName>
    <definedName name="_______cdc622">#REF!</definedName>
    <definedName name="_______cdc63">#REF!</definedName>
    <definedName name="_______cdc64">#REF!</definedName>
    <definedName name="_______cdc68">#REF!</definedName>
    <definedName name="_______cdc81">#REF!</definedName>
    <definedName name="_______cdc819">#REF!</definedName>
    <definedName name="_______cdc82">#REF!</definedName>
    <definedName name="_______cdc820">#REF!</definedName>
    <definedName name="_______cdc821">#REF!</definedName>
    <definedName name="_______cdc822">#REF!</definedName>
    <definedName name="_______cdc83">#REF!</definedName>
    <definedName name="_______cdc84">#REF!</definedName>
    <definedName name="_______cdc88">#REF!</definedName>
    <definedName name="_______cha1">#REF!</definedName>
    <definedName name="_______cha19">#REF!</definedName>
    <definedName name="_______cha2">#REF!</definedName>
    <definedName name="_______cha20">#REF!</definedName>
    <definedName name="_______cha21">#REF!</definedName>
    <definedName name="_______cha22">#REF!</definedName>
    <definedName name="_______cha3">#REF!</definedName>
    <definedName name="_______cha4">#REF!</definedName>
    <definedName name="_______cha8">#REF!</definedName>
    <definedName name="_______coc250">#REF!</definedName>
    <definedName name="_______coc300">#REF!</definedName>
    <definedName name="_______coc350">#REF!</definedName>
    <definedName name="_______CON1">#REF!</definedName>
    <definedName name="_______CON2">#REF!</definedName>
    <definedName name="_______cpd1">#REF!</definedName>
    <definedName name="_______cpd2">#REF!</definedName>
    <definedName name="_______dai1">#REF!</definedName>
    <definedName name="_______dai2">#REF!</definedName>
    <definedName name="_______dai3">#REF!</definedName>
    <definedName name="_______dai4">#REF!</definedName>
    <definedName name="_______dai5">#REF!</definedName>
    <definedName name="_______dai6">#REF!</definedName>
    <definedName name="_______dan1">#REF!</definedName>
    <definedName name="_______dan2">#REF!</definedName>
    <definedName name="_______dda1">#REF!</definedName>
    <definedName name="_______dda19">#REF!</definedName>
    <definedName name="_______dda2">#REF!</definedName>
    <definedName name="_______dda20">#REF!</definedName>
    <definedName name="_______dda21">#REF!</definedName>
    <definedName name="_______dda22">#REF!</definedName>
    <definedName name="_______dda3">#REF!</definedName>
    <definedName name="_______dda4">#REF!</definedName>
    <definedName name="_______dda8">#REF!</definedName>
    <definedName name="_______ddn400">#REF!</definedName>
    <definedName name="_______ddn600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lap1">#REF!</definedName>
    <definedName name="_______lap2">#REF!</definedName>
    <definedName name="_______MAC12">#REF!</definedName>
    <definedName name="_______MAC46">#REF!</definedName>
    <definedName name="_______nc151">#REF!</definedName>
    <definedName name="_______NET2">#REF!</definedName>
    <definedName name="_______NSO2" hidden="1">{"'Sheet1'!$L$16"}</definedName>
    <definedName name="_______phi10">#REF!</definedName>
    <definedName name="_______phi12">#REF!</definedName>
    <definedName name="_______phi14">#REF!</definedName>
    <definedName name="_______phi16">#REF!</definedName>
    <definedName name="_______phi18">#REF!</definedName>
    <definedName name="_______phi20">#REF!</definedName>
    <definedName name="_______phi22">#REF!</definedName>
    <definedName name="_______phi25">#REF!</definedName>
    <definedName name="_______phi28">#REF!</definedName>
    <definedName name="_______phi6">#REF!</definedName>
    <definedName name="_______phi8">#REF!</definedName>
    <definedName name="_______Sat27">#REF!</definedName>
    <definedName name="_______Sat6">#REF!</definedName>
    <definedName name="_______sc1">#REF!</definedName>
    <definedName name="_______SC2">#REF!</definedName>
    <definedName name="_______sc3">#REF!</definedName>
    <definedName name="_______slg1">#REF!</definedName>
    <definedName name="_______slg101">#REF!</definedName>
    <definedName name="_______slg1019">#REF!</definedName>
    <definedName name="_______slg102">#REF!</definedName>
    <definedName name="_______slg1020">#REF!</definedName>
    <definedName name="_______slg1021">#REF!</definedName>
    <definedName name="_______slg1022">#REF!</definedName>
    <definedName name="_______slg103">#REF!</definedName>
    <definedName name="_______slg104">#REF!</definedName>
    <definedName name="_______slg108">#REF!</definedName>
    <definedName name="_______slg121">#REF!</definedName>
    <definedName name="_______slg1219">#REF!</definedName>
    <definedName name="_______slg122">#REF!</definedName>
    <definedName name="_______slg1220">#REF!</definedName>
    <definedName name="_______slg1221">#REF!</definedName>
    <definedName name="_______slg1222">#REF!</definedName>
    <definedName name="_______slg123">#REF!</definedName>
    <definedName name="_______slg124">#REF!</definedName>
    <definedName name="_______slg128">#REF!</definedName>
    <definedName name="_______slg151">#REF!</definedName>
    <definedName name="_______slg1519">#REF!</definedName>
    <definedName name="_______slg152">#REF!</definedName>
    <definedName name="_______slg1520">#REF!</definedName>
    <definedName name="_______slg1521">#REF!</definedName>
    <definedName name="_______slg1522">#REF!</definedName>
    <definedName name="_______slg153">#REF!</definedName>
    <definedName name="_______slg154">#REF!</definedName>
    <definedName name="_______slg158">#REF!</definedName>
    <definedName name="_______slg2">#REF!</definedName>
    <definedName name="_______slg201">#REF!</definedName>
    <definedName name="_______slg2019">#REF!</definedName>
    <definedName name="_______slg202">#REF!</definedName>
    <definedName name="_______slg2020">#REF!</definedName>
    <definedName name="_______slg2021">#REF!</definedName>
    <definedName name="_______slg2022">#REF!</definedName>
    <definedName name="_______slg203">#REF!</definedName>
    <definedName name="_______slg204">#REF!</definedName>
    <definedName name="_______slg208">#REF!</definedName>
    <definedName name="_______slg3">#REF!</definedName>
    <definedName name="_______slg4">#REF!</definedName>
    <definedName name="_______slg41">#REF!</definedName>
    <definedName name="_______slg419">#REF!</definedName>
    <definedName name="_______slg42">#REF!</definedName>
    <definedName name="_______slg420">#REF!</definedName>
    <definedName name="_______slg421">#REF!</definedName>
    <definedName name="_______slg422">#REF!</definedName>
    <definedName name="_______slg43">#REF!</definedName>
    <definedName name="_______slg44">#REF!</definedName>
    <definedName name="_______slg48">#REF!</definedName>
    <definedName name="_______slg5">#REF!</definedName>
    <definedName name="_______slg6">#REF!</definedName>
    <definedName name="_______slg61">#REF!</definedName>
    <definedName name="_______slg619">#REF!</definedName>
    <definedName name="_______slg62">#REF!</definedName>
    <definedName name="_______slg620">#REF!</definedName>
    <definedName name="_______slg621">#REF!</definedName>
    <definedName name="_______slg622">#REF!</definedName>
    <definedName name="_______slg63">#REF!</definedName>
    <definedName name="_______slg64">#REF!</definedName>
    <definedName name="_______slg68">#REF!</definedName>
    <definedName name="_______slg81">#REF!</definedName>
    <definedName name="_______slg819">#REF!</definedName>
    <definedName name="_______slg82">#REF!</definedName>
    <definedName name="_______slg820">#REF!</definedName>
    <definedName name="_______slg821">#REF!</definedName>
    <definedName name="_______slg822">#REF!</definedName>
    <definedName name="_______slg83">#REF!</definedName>
    <definedName name="_______slg84">#REF!</definedName>
    <definedName name="_______slg88">#REF!</definedName>
    <definedName name="_______slh101">#REF!</definedName>
    <definedName name="_______slh1019">#REF!</definedName>
    <definedName name="_______slh102">#REF!</definedName>
    <definedName name="_______slh1020">#REF!</definedName>
    <definedName name="_______slh1021">#REF!</definedName>
    <definedName name="_______slh1022">#REF!</definedName>
    <definedName name="_______slh103">#REF!</definedName>
    <definedName name="_______slh104">#REF!</definedName>
    <definedName name="_______slh108">#REF!</definedName>
    <definedName name="_______slh121">#REF!</definedName>
    <definedName name="_______slh1219">#REF!</definedName>
    <definedName name="_______slh122">#REF!</definedName>
    <definedName name="_______slh1220">#REF!</definedName>
    <definedName name="_______slh1221">#REF!</definedName>
    <definedName name="_______slh1222">#REF!</definedName>
    <definedName name="_______slh123">#REF!</definedName>
    <definedName name="_______slh124">#REF!</definedName>
    <definedName name="_______slh128">#REF!</definedName>
    <definedName name="_______slh151">#REF!</definedName>
    <definedName name="_______slh1519">#REF!</definedName>
    <definedName name="_______slh152">#REF!</definedName>
    <definedName name="_______slh1520">#REF!</definedName>
    <definedName name="_______slh1521">#REF!</definedName>
    <definedName name="_______slh1522">#REF!</definedName>
    <definedName name="_______slh153">#REF!</definedName>
    <definedName name="_______slh154">#REF!</definedName>
    <definedName name="_______slh158">#REF!</definedName>
    <definedName name="_______slh201">#REF!</definedName>
    <definedName name="_______slh2019">#REF!</definedName>
    <definedName name="_______slh202">#REF!</definedName>
    <definedName name="_______slh2020">#REF!</definedName>
    <definedName name="_______slh2021">#REF!</definedName>
    <definedName name="_______slh2022">#REF!</definedName>
    <definedName name="_______slh203">#REF!</definedName>
    <definedName name="_______slh204">#REF!</definedName>
    <definedName name="_______slh208">#REF!</definedName>
    <definedName name="_______slh41">#REF!</definedName>
    <definedName name="_______slh419">#REF!</definedName>
    <definedName name="_______slh42">#REF!</definedName>
    <definedName name="_______slh420">#REF!</definedName>
    <definedName name="_______slh421">#REF!</definedName>
    <definedName name="_______slh422">#REF!</definedName>
    <definedName name="_______slh43">#REF!</definedName>
    <definedName name="_______slh44">#REF!</definedName>
    <definedName name="_______slh48">#REF!</definedName>
    <definedName name="_______slh61">#REF!</definedName>
    <definedName name="_______slh619">#REF!</definedName>
    <definedName name="_______slh62">#REF!</definedName>
    <definedName name="_______slh620">#REF!</definedName>
    <definedName name="_______slh621">#REF!</definedName>
    <definedName name="_______slh622">#REF!</definedName>
    <definedName name="_______slh63">#REF!</definedName>
    <definedName name="_______slh64">#REF!</definedName>
    <definedName name="_______slh68">#REF!</definedName>
    <definedName name="_______slh81">#REF!</definedName>
    <definedName name="_______slh819">#REF!</definedName>
    <definedName name="_______slh82">#REF!</definedName>
    <definedName name="_______slh820">#REF!</definedName>
    <definedName name="_______slh821">#REF!</definedName>
    <definedName name="_______slh822">#REF!</definedName>
    <definedName name="_______slh83">#REF!</definedName>
    <definedName name="_______slh84">#REF!</definedName>
    <definedName name="_______slh88">#REF!</definedName>
    <definedName name="_______tct5">#REF!</definedName>
    <definedName name="_______tg427">#REF!</definedName>
    <definedName name="_______TH20">#REF!</definedName>
    <definedName name="_______TL1">#REF!</definedName>
    <definedName name="_______TL2">#REF!</definedName>
    <definedName name="_______TLA120">#REF!</definedName>
    <definedName name="_______TLA35">#REF!</definedName>
    <definedName name="_______TLA50">#REF!</definedName>
    <definedName name="_______TLA70">#REF!</definedName>
    <definedName name="_______TLA95">#REF!</definedName>
    <definedName name="______a1" hidden="1">{"'Sheet1'!$L$16"}</definedName>
    <definedName name="______a2" hidden="1">{"'Sheet1'!$L$16"}</definedName>
    <definedName name="______atn1">#REF!</definedName>
    <definedName name="______atn10">#REF!</definedName>
    <definedName name="______atn2">#REF!</definedName>
    <definedName name="______atn3">#REF!</definedName>
    <definedName name="______atn4">#REF!</definedName>
    <definedName name="______atn5">#REF!</definedName>
    <definedName name="______atn6">#REF!</definedName>
    <definedName name="______atn7">#REF!</definedName>
    <definedName name="______atn8">#REF!</definedName>
    <definedName name="______atn9">#REF!</definedName>
    <definedName name="______boi1">#REF!</definedName>
    <definedName name="______boi2">#REF!</definedName>
    <definedName name="______BTM150">#REF!</definedName>
    <definedName name="______BTM200">#REF!</definedName>
    <definedName name="______BTM250">#REF!</definedName>
    <definedName name="______BTM300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dc101">#REF!</definedName>
    <definedName name="______cdc1019">#REF!</definedName>
    <definedName name="______cdc102">#REF!</definedName>
    <definedName name="______cdc1020">#REF!</definedName>
    <definedName name="______cdc1021">#REF!</definedName>
    <definedName name="______cdc1022">#REF!</definedName>
    <definedName name="______cdc103">#REF!</definedName>
    <definedName name="______cdc104">#REF!</definedName>
    <definedName name="______cdc108">#REF!</definedName>
    <definedName name="______cdc121">#REF!</definedName>
    <definedName name="______cdc1219">#REF!</definedName>
    <definedName name="______cdc122">#REF!</definedName>
    <definedName name="______cdc1220">#REF!</definedName>
    <definedName name="______cdc1221">#REF!</definedName>
    <definedName name="______cdc1222">#REF!</definedName>
    <definedName name="______cdc123">#REF!</definedName>
    <definedName name="______cdc124">#REF!</definedName>
    <definedName name="______cdc128">#REF!</definedName>
    <definedName name="______cdc151">#REF!</definedName>
    <definedName name="______cdc1519">#REF!</definedName>
    <definedName name="______cdc152">#REF!</definedName>
    <definedName name="______cdc1520">#REF!</definedName>
    <definedName name="______cdc1521">#REF!</definedName>
    <definedName name="______cdc1522">#REF!</definedName>
    <definedName name="______cdc153">#REF!</definedName>
    <definedName name="______cdc154">#REF!</definedName>
    <definedName name="______cdc158">#REF!</definedName>
    <definedName name="______cdc201">#REF!</definedName>
    <definedName name="______cdc2019">#REF!</definedName>
    <definedName name="______cdc202">#REF!</definedName>
    <definedName name="______cdc2020">#REF!</definedName>
    <definedName name="______cdc2021">#REF!</definedName>
    <definedName name="______cdc2022">#REF!</definedName>
    <definedName name="______cdc203">#REF!</definedName>
    <definedName name="______cdc204">#REF!</definedName>
    <definedName name="______cdc208">#REF!</definedName>
    <definedName name="______cdc41">#REF!</definedName>
    <definedName name="______cdc419">#REF!</definedName>
    <definedName name="______cdc42">#REF!</definedName>
    <definedName name="______cdc420">#REF!</definedName>
    <definedName name="______cdc421">#REF!</definedName>
    <definedName name="______cdc422">#REF!</definedName>
    <definedName name="______cdc43">#REF!</definedName>
    <definedName name="______cdc44">#REF!</definedName>
    <definedName name="______cdc48">#REF!</definedName>
    <definedName name="______cdc61">#REF!</definedName>
    <definedName name="______cdc619">#REF!</definedName>
    <definedName name="______cdc62">#REF!</definedName>
    <definedName name="______cdc620">#REF!</definedName>
    <definedName name="______cdc621">#REF!</definedName>
    <definedName name="______cdc622">#REF!</definedName>
    <definedName name="______cdc63">#REF!</definedName>
    <definedName name="______cdc64">#REF!</definedName>
    <definedName name="______cdc68">#REF!</definedName>
    <definedName name="______cdc81">#REF!</definedName>
    <definedName name="______cdc819">#REF!</definedName>
    <definedName name="______cdc82">#REF!</definedName>
    <definedName name="______cdc820">#REF!</definedName>
    <definedName name="______cdc821">#REF!</definedName>
    <definedName name="______cdc822">#REF!</definedName>
    <definedName name="______cdc83">#REF!</definedName>
    <definedName name="______cdc84">#REF!</definedName>
    <definedName name="______cdc88">#REF!</definedName>
    <definedName name="______cha1">#REF!</definedName>
    <definedName name="______cha19">#REF!</definedName>
    <definedName name="______cha2">#REF!</definedName>
    <definedName name="______cha20">#REF!</definedName>
    <definedName name="______cha21">#REF!</definedName>
    <definedName name="______cha22">#REF!</definedName>
    <definedName name="______cha3">#REF!</definedName>
    <definedName name="______cha4">#REF!</definedName>
    <definedName name="______cha8">#REF!</definedName>
    <definedName name="______coc250">#REF!</definedName>
    <definedName name="______coc300">#REF!</definedName>
    <definedName name="______coc350">#REF!</definedName>
    <definedName name="______CON1">#REF!</definedName>
    <definedName name="______CON2">#REF!</definedName>
    <definedName name="______cpd1">#REF!</definedName>
    <definedName name="______cpd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da1">#REF!</definedName>
    <definedName name="______dda19">#REF!</definedName>
    <definedName name="______dda2">#REF!</definedName>
    <definedName name="______dda20">#REF!</definedName>
    <definedName name="______dda21">#REF!</definedName>
    <definedName name="______dda22">#REF!</definedName>
    <definedName name="______dda3">#REF!</definedName>
    <definedName name="______dda4">#REF!</definedName>
    <definedName name="______dda8">#REF!</definedName>
    <definedName name="______ddn400">#REF!</definedName>
    <definedName name="______ddn600">#REF!</definedName>
    <definedName name="______deo1">#REF!</definedName>
    <definedName name="______deo10">#REF!</definedName>
    <definedName name="______deo2">#REF!</definedName>
    <definedName name="______deo3">#REF!</definedName>
    <definedName name="______deo4">#REF!</definedName>
    <definedName name="______deo5">#REF!</definedName>
    <definedName name="______deo6">#REF!</definedName>
    <definedName name="______deo7">#REF!</definedName>
    <definedName name="______deo8">#REF!</definedName>
    <definedName name="______deo9">#REF!</definedName>
    <definedName name="______E99999">#REF!</definedName>
    <definedName name="______lap1">#REF!</definedName>
    <definedName name="______lap2">#REF!</definedName>
    <definedName name="______MAC12">#REF!</definedName>
    <definedName name="______MAC46">#REF!</definedName>
    <definedName name="______nc151">#REF!</definedName>
    <definedName name="______NCL100">#REF!</definedName>
    <definedName name="______NCL200">#REF!</definedName>
    <definedName name="______NCL250">#REF!</definedName>
    <definedName name="______NET2">#REF!</definedName>
    <definedName name="______nin190">#REF!</definedName>
    <definedName name="______NSO2" hidden="1">{"'Sheet1'!$L$16"}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Sat27">#REF!</definedName>
    <definedName name="______Sat6">#REF!</definedName>
    <definedName name="______sc1">#REF!</definedName>
    <definedName name="______SC2">#REF!</definedName>
    <definedName name="______sc3">#REF!</definedName>
    <definedName name="______slg1">#REF!</definedName>
    <definedName name="______slg101">#REF!</definedName>
    <definedName name="______slg1019">#REF!</definedName>
    <definedName name="______slg102">#REF!</definedName>
    <definedName name="______slg1020">#REF!</definedName>
    <definedName name="______slg1021">#REF!</definedName>
    <definedName name="______slg1022">#REF!</definedName>
    <definedName name="______slg103">#REF!</definedName>
    <definedName name="______slg104">#REF!</definedName>
    <definedName name="______slg108">#REF!</definedName>
    <definedName name="______slg121">#REF!</definedName>
    <definedName name="______slg1219">#REF!</definedName>
    <definedName name="______slg122">#REF!</definedName>
    <definedName name="______slg1220">#REF!</definedName>
    <definedName name="______slg1221">#REF!</definedName>
    <definedName name="______slg1222">#REF!</definedName>
    <definedName name="______slg123">#REF!</definedName>
    <definedName name="______slg124">#REF!</definedName>
    <definedName name="______slg128">#REF!</definedName>
    <definedName name="______slg151">#REF!</definedName>
    <definedName name="______slg1519">#REF!</definedName>
    <definedName name="______slg152">#REF!</definedName>
    <definedName name="______slg1520">#REF!</definedName>
    <definedName name="______slg1521">#REF!</definedName>
    <definedName name="______slg1522">#REF!</definedName>
    <definedName name="______slg153">#REF!</definedName>
    <definedName name="______slg154">#REF!</definedName>
    <definedName name="______slg158">#REF!</definedName>
    <definedName name="______slg2">#REF!</definedName>
    <definedName name="______slg201">#REF!</definedName>
    <definedName name="______slg2019">#REF!</definedName>
    <definedName name="______slg202">#REF!</definedName>
    <definedName name="______slg2020">#REF!</definedName>
    <definedName name="______slg2021">#REF!</definedName>
    <definedName name="______slg2022">#REF!</definedName>
    <definedName name="______slg203">#REF!</definedName>
    <definedName name="______slg204">#REF!</definedName>
    <definedName name="______slg208">#REF!</definedName>
    <definedName name="______slg3">#REF!</definedName>
    <definedName name="______slg4">#REF!</definedName>
    <definedName name="______slg41">#REF!</definedName>
    <definedName name="______slg419">#REF!</definedName>
    <definedName name="______slg42">#REF!</definedName>
    <definedName name="______slg420">#REF!</definedName>
    <definedName name="______slg421">#REF!</definedName>
    <definedName name="______slg422">#REF!</definedName>
    <definedName name="______slg43">#REF!</definedName>
    <definedName name="______slg44">#REF!</definedName>
    <definedName name="______slg48">#REF!</definedName>
    <definedName name="______slg5">#REF!</definedName>
    <definedName name="______slg6">#REF!</definedName>
    <definedName name="______slg61">#REF!</definedName>
    <definedName name="______slg619">#REF!</definedName>
    <definedName name="______slg62">#REF!</definedName>
    <definedName name="______slg620">#REF!</definedName>
    <definedName name="______slg621">#REF!</definedName>
    <definedName name="______slg622">#REF!</definedName>
    <definedName name="______slg63">#REF!</definedName>
    <definedName name="______slg64">#REF!</definedName>
    <definedName name="______slg68">#REF!</definedName>
    <definedName name="______slg81">#REF!</definedName>
    <definedName name="______slg819">#REF!</definedName>
    <definedName name="______slg82">#REF!</definedName>
    <definedName name="______slg820">#REF!</definedName>
    <definedName name="______slg821">#REF!</definedName>
    <definedName name="______slg822">#REF!</definedName>
    <definedName name="______slg83">#REF!</definedName>
    <definedName name="______slg84">#REF!</definedName>
    <definedName name="______slg88">#REF!</definedName>
    <definedName name="______slh101">#REF!</definedName>
    <definedName name="______slh1019">#REF!</definedName>
    <definedName name="______slh102">#REF!</definedName>
    <definedName name="______slh1020">#REF!</definedName>
    <definedName name="______slh1021">#REF!</definedName>
    <definedName name="______slh1022">#REF!</definedName>
    <definedName name="______slh103">#REF!</definedName>
    <definedName name="______slh104">#REF!</definedName>
    <definedName name="______slh108">#REF!</definedName>
    <definedName name="______slh121">#REF!</definedName>
    <definedName name="______slh1219">#REF!</definedName>
    <definedName name="______slh122">#REF!</definedName>
    <definedName name="______slh1220">#REF!</definedName>
    <definedName name="______slh1221">#REF!</definedName>
    <definedName name="______slh1222">#REF!</definedName>
    <definedName name="______slh123">#REF!</definedName>
    <definedName name="______slh124">#REF!</definedName>
    <definedName name="______slh128">#REF!</definedName>
    <definedName name="______slh151">#REF!</definedName>
    <definedName name="______slh1519">#REF!</definedName>
    <definedName name="______slh152">#REF!</definedName>
    <definedName name="______slh1520">#REF!</definedName>
    <definedName name="______slh1521">#REF!</definedName>
    <definedName name="______slh1522">#REF!</definedName>
    <definedName name="______slh153">#REF!</definedName>
    <definedName name="______slh154">#REF!</definedName>
    <definedName name="______slh158">#REF!</definedName>
    <definedName name="______slh201">#REF!</definedName>
    <definedName name="______slh2019">#REF!</definedName>
    <definedName name="______slh202">#REF!</definedName>
    <definedName name="______slh2020">#REF!</definedName>
    <definedName name="______slh2021">#REF!</definedName>
    <definedName name="______slh2022">#REF!</definedName>
    <definedName name="______slh203">#REF!</definedName>
    <definedName name="______slh204">#REF!</definedName>
    <definedName name="______slh208">#REF!</definedName>
    <definedName name="______slh41">#REF!</definedName>
    <definedName name="______slh419">#REF!</definedName>
    <definedName name="______slh42">#REF!</definedName>
    <definedName name="______slh420">#REF!</definedName>
    <definedName name="______slh421">#REF!</definedName>
    <definedName name="______slh422">#REF!</definedName>
    <definedName name="______slh43">#REF!</definedName>
    <definedName name="______slh44">#REF!</definedName>
    <definedName name="______slh48">#REF!</definedName>
    <definedName name="______slh61">#REF!</definedName>
    <definedName name="______slh619">#REF!</definedName>
    <definedName name="______slh62">#REF!</definedName>
    <definedName name="______slh620">#REF!</definedName>
    <definedName name="______slh621">#REF!</definedName>
    <definedName name="______slh622">#REF!</definedName>
    <definedName name="______slh63">#REF!</definedName>
    <definedName name="______slh64">#REF!</definedName>
    <definedName name="______slh68">#REF!</definedName>
    <definedName name="______slh81">#REF!</definedName>
    <definedName name="______slh819">#REF!</definedName>
    <definedName name="______slh82">#REF!</definedName>
    <definedName name="______slh820">#REF!</definedName>
    <definedName name="______slh821">#REF!</definedName>
    <definedName name="______slh822">#REF!</definedName>
    <definedName name="______slh83">#REF!</definedName>
    <definedName name="______slh84">#REF!</definedName>
    <definedName name="______slh88">#REF!</definedName>
    <definedName name="______SN3">#REF!</definedName>
    <definedName name="______tct5">#REF!</definedName>
    <definedName name="______tg427">#REF!</definedName>
    <definedName name="______TH20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tz593">#REF!</definedName>
    <definedName name="______VL100">#REF!</definedName>
    <definedName name="______VL200">#REF!</definedName>
    <definedName name="______VL250">#REF!</definedName>
    <definedName name="_____a1" hidden="1">{"'Sheet1'!$L$16"}</definedName>
    <definedName name="_____a2" hidden="1">{"'Sheet1'!$L$16"}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oi1">#REF!</definedName>
    <definedName name="_____boi2">#REF!</definedName>
    <definedName name="_____BTM150">#REF!</definedName>
    <definedName name="_____BTM200">#REF!</definedName>
    <definedName name="_____BTM250">#REF!</definedName>
    <definedName name="_____BTM300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dc101">#REF!</definedName>
    <definedName name="_____cdc1019">#REF!</definedName>
    <definedName name="_____cdc102">#REF!</definedName>
    <definedName name="_____cdc1020">#REF!</definedName>
    <definedName name="_____cdc1021">#REF!</definedName>
    <definedName name="_____cdc1022">#REF!</definedName>
    <definedName name="_____cdc103">#REF!</definedName>
    <definedName name="_____cdc104">#REF!</definedName>
    <definedName name="_____cdc108">#REF!</definedName>
    <definedName name="_____cdc121">#REF!</definedName>
    <definedName name="_____cdc1219">#REF!</definedName>
    <definedName name="_____cdc122">#REF!</definedName>
    <definedName name="_____cdc1220">#REF!</definedName>
    <definedName name="_____cdc1221">#REF!</definedName>
    <definedName name="_____cdc1222">#REF!</definedName>
    <definedName name="_____cdc123">#REF!</definedName>
    <definedName name="_____cdc124">#REF!</definedName>
    <definedName name="_____cdc128">#REF!</definedName>
    <definedName name="_____cdc151">#REF!</definedName>
    <definedName name="_____cdc1519">#REF!</definedName>
    <definedName name="_____cdc152">#REF!</definedName>
    <definedName name="_____cdc1520">#REF!</definedName>
    <definedName name="_____cdc1521">#REF!</definedName>
    <definedName name="_____cdc1522">#REF!</definedName>
    <definedName name="_____cdc153">#REF!</definedName>
    <definedName name="_____cdc154">#REF!</definedName>
    <definedName name="_____cdc158">#REF!</definedName>
    <definedName name="_____cdc201">#REF!</definedName>
    <definedName name="_____cdc2019">#REF!</definedName>
    <definedName name="_____cdc202">#REF!</definedName>
    <definedName name="_____cdc2020">#REF!</definedName>
    <definedName name="_____cdc2021">#REF!</definedName>
    <definedName name="_____cdc2022">#REF!</definedName>
    <definedName name="_____cdc203">#REF!</definedName>
    <definedName name="_____cdc204">#REF!</definedName>
    <definedName name="_____cdc208">#REF!</definedName>
    <definedName name="_____cdc41">#REF!</definedName>
    <definedName name="_____cdc419">#REF!</definedName>
    <definedName name="_____cdc42">#REF!</definedName>
    <definedName name="_____cdc420">#REF!</definedName>
    <definedName name="_____cdc421">#REF!</definedName>
    <definedName name="_____cdc422">#REF!</definedName>
    <definedName name="_____cdc43">#REF!</definedName>
    <definedName name="_____cdc44">#REF!</definedName>
    <definedName name="_____cdc48">#REF!</definedName>
    <definedName name="_____cdc61">#REF!</definedName>
    <definedName name="_____cdc619">#REF!</definedName>
    <definedName name="_____cdc62">#REF!</definedName>
    <definedName name="_____cdc620">#REF!</definedName>
    <definedName name="_____cdc621">#REF!</definedName>
    <definedName name="_____cdc622">#REF!</definedName>
    <definedName name="_____cdc63">#REF!</definedName>
    <definedName name="_____cdc64">#REF!</definedName>
    <definedName name="_____cdc68">#REF!</definedName>
    <definedName name="_____cdc81">#REF!</definedName>
    <definedName name="_____cdc819">#REF!</definedName>
    <definedName name="_____cdc82">#REF!</definedName>
    <definedName name="_____cdc820">#REF!</definedName>
    <definedName name="_____cdc821">#REF!</definedName>
    <definedName name="_____cdc822">#REF!</definedName>
    <definedName name="_____cdc83">#REF!</definedName>
    <definedName name="_____cdc84">#REF!</definedName>
    <definedName name="_____cdc88">#REF!</definedName>
    <definedName name="_____cha1">#REF!</definedName>
    <definedName name="_____cha19">#REF!</definedName>
    <definedName name="_____cha2">#REF!</definedName>
    <definedName name="_____cha20">#REF!</definedName>
    <definedName name="_____cha21">#REF!</definedName>
    <definedName name="_____cha22">#REF!</definedName>
    <definedName name="_____cha3">#REF!</definedName>
    <definedName name="_____cha4">#REF!</definedName>
    <definedName name="_____cha8">#REF!</definedName>
    <definedName name="_____coc250">#REF!</definedName>
    <definedName name="_____coc300">#REF!</definedName>
    <definedName name="_____coc350">#REF!</definedName>
    <definedName name="_____CON1">#REF!</definedName>
    <definedName name="_____CON2">#REF!</definedName>
    <definedName name="_____cpd1">#REF!</definedName>
    <definedName name="_____cpd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da1">#REF!</definedName>
    <definedName name="_____dda19">#REF!</definedName>
    <definedName name="_____dda2">#REF!</definedName>
    <definedName name="_____dda20">#REF!</definedName>
    <definedName name="_____dda21">#REF!</definedName>
    <definedName name="_____dda22">#REF!</definedName>
    <definedName name="_____dda3">#REF!</definedName>
    <definedName name="_____dda4">#REF!</definedName>
    <definedName name="_____dda8">#REF!</definedName>
    <definedName name="_____ddn400">#REF!</definedName>
    <definedName name="_____ddn600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E99999">#REF!</definedName>
    <definedName name="_____lap1">#REF!</definedName>
    <definedName name="_____lap2">#REF!</definedName>
    <definedName name="_____MAC12">#REF!</definedName>
    <definedName name="_____MAC46">#REF!</definedName>
    <definedName name="_____nc151">#REF!</definedName>
    <definedName name="_____NCL100">#REF!</definedName>
    <definedName name="_____NCL200">#REF!</definedName>
    <definedName name="_____NCL250">#REF!</definedName>
    <definedName name="_____NET2">#REF!</definedName>
    <definedName name="_____nin190">#REF!</definedName>
    <definedName name="_____NSO2" hidden="1">{"'Sheet1'!$L$16"}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at27">#REF!</definedName>
    <definedName name="_____Sat6">#REF!</definedName>
    <definedName name="_____sc1">#REF!</definedName>
    <definedName name="_____SC2">#REF!</definedName>
    <definedName name="_____sc3">#REF!</definedName>
    <definedName name="_____slg1">#REF!</definedName>
    <definedName name="_____slg101">#REF!</definedName>
    <definedName name="_____slg1019">#REF!</definedName>
    <definedName name="_____slg102">#REF!</definedName>
    <definedName name="_____slg1020">#REF!</definedName>
    <definedName name="_____slg1021">#REF!</definedName>
    <definedName name="_____slg1022">#REF!</definedName>
    <definedName name="_____slg103">#REF!</definedName>
    <definedName name="_____slg104">#REF!</definedName>
    <definedName name="_____slg108">#REF!</definedName>
    <definedName name="_____slg121">#REF!</definedName>
    <definedName name="_____slg1219">#REF!</definedName>
    <definedName name="_____slg122">#REF!</definedName>
    <definedName name="_____slg1220">#REF!</definedName>
    <definedName name="_____slg1221">#REF!</definedName>
    <definedName name="_____slg1222">#REF!</definedName>
    <definedName name="_____slg123">#REF!</definedName>
    <definedName name="_____slg124">#REF!</definedName>
    <definedName name="_____slg128">#REF!</definedName>
    <definedName name="_____slg151">#REF!</definedName>
    <definedName name="_____slg1519">#REF!</definedName>
    <definedName name="_____slg152">#REF!</definedName>
    <definedName name="_____slg1520">#REF!</definedName>
    <definedName name="_____slg1521">#REF!</definedName>
    <definedName name="_____slg1522">#REF!</definedName>
    <definedName name="_____slg153">#REF!</definedName>
    <definedName name="_____slg154">#REF!</definedName>
    <definedName name="_____slg158">#REF!</definedName>
    <definedName name="_____slg2">#REF!</definedName>
    <definedName name="_____slg201">#REF!</definedName>
    <definedName name="_____slg2019">#REF!</definedName>
    <definedName name="_____slg202">#REF!</definedName>
    <definedName name="_____slg2020">#REF!</definedName>
    <definedName name="_____slg2021">#REF!</definedName>
    <definedName name="_____slg2022">#REF!</definedName>
    <definedName name="_____slg203">#REF!</definedName>
    <definedName name="_____slg204">#REF!</definedName>
    <definedName name="_____slg208">#REF!</definedName>
    <definedName name="_____slg3">#REF!</definedName>
    <definedName name="_____slg4">#REF!</definedName>
    <definedName name="_____slg41">#REF!</definedName>
    <definedName name="_____slg419">#REF!</definedName>
    <definedName name="_____slg42">#REF!</definedName>
    <definedName name="_____slg420">#REF!</definedName>
    <definedName name="_____slg421">#REF!</definedName>
    <definedName name="_____slg422">#REF!</definedName>
    <definedName name="_____slg43">#REF!</definedName>
    <definedName name="_____slg44">#REF!</definedName>
    <definedName name="_____slg48">#REF!</definedName>
    <definedName name="_____slg5">#REF!</definedName>
    <definedName name="_____slg6">#REF!</definedName>
    <definedName name="_____slg61">#REF!</definedName>
    <definedName name="_____slg619">#REF!</definedName>
    <definedName name="_____slg62">#REF!</definedName>
    <definedName name="_____slg620">#REF!</definedName>
    <definedName name="_____slg621">#REF!</definedName>
    <definedName name="_____slg622">#REF!</definedName>
    <definedName name="_____slg63">#REF!</definedName>
    <definedName name="_____slg64">#REF!</definedName>
    <definedName name="_____slg68">#REF!</definedName>
    <definedName name="_____slg81">#REF!</definedName>
    <definedName name="_____slg819">#REF!</definedName>
    <definedName name="_____slg82">#REF!</definedName>
    <definedName name="_____slg820">#REF!</definedName>
    <definedName name="_____slg821">#REF!</definedName>
    <definedName name="_____slg822">#REF!</definedName>
    <definedName name="_____slg83">#REF!</definedName>
    <definedName name="_____slg84">#REF!</definedName>
    <definedName name="_____slg88">#REF!</definedName>
    <definedName name="_____slh101">#REF!</definedName>
    <definedName name="_____slh1019">#REF!</definedName>
    <definedName name="_____slh102">#REF!</definedName>
    <definedName name="_____slh1020">#REF!</definedName>
    <definedName name="_____slh1021">#REF!</definedName>
    <definedName name="_____slh1022">#REF!</definedName>
    <definedName name="_____slh103">#REF!</definedName>
    <definedName name="_____slh104">#REF!</definedName>
    <definedName name="_____slh108">#REF!</definedName>
    <definedName name="_____slh121">#REF!</definedName>
    <definedName name="_____slh1219">#REF!</definedName>
    <definedName name="_____slh122">#REF!</definedName>
    <definedName name="_____slh1220">#REF!</definedName>
    <definedName name="_____slh1221">#REF!</definedName>
    <definedName name="_____slh1222">#REF!</definedName>
    <definedName name="_____slh123">#REF!</definedName>
    <definedName name="_____slh124">#REF!</definedName>
    <definedName name="_____slh128">#REF!</definedName>
    <definedName name="_____slh151">#REF!</definedName>
    <definedName name="_____slh1519">#REF!</definedName>
    <definedName name="_____slh152">#REF!</definedName>
    <definedName name="_____slh1520">#REF!</definedName>
    <definedName name="_____slh1521">#REF!</definedName>
    <definedName name="_____slh1522">#REF!</definedName>
    <definedName name="_____slh153">#REF!</definedName>
    <definedName name="_____slh154">#REF!</definedName>
    <definedName name="_____slh158">#REF!</definedName>
    <definedName name="_____slh201">#REF!</definedName>
    <definedName name="_____slh2019">#REF!</definedName>
    <definedName name="_____slh202">#REF!</definedName>
    <definedName name="_____slh2020">#REF!</definedName>
    <definedName name="_____slh2021">#REF!</definedName>
    <definedName name="_____slh2022">#REF!</definedName>
    <definedName name="_____slh203">#REF!</definedName>
    <definedName name="_____slh204">#REF!</definedName>
    <definedName name="_____slh208">#REF!</definedName>
    <definedName name="_____slh41">#REF!</definedName>
    <definedName name="_____slh419">#REF!</definedName>
    <definedName name="_____slh42">#REF!</definedName>
    <definedName name="_____slh420">#REF!</definedName>
    <definedName name="_____slh421">#REF!</definedName>
    <definedName name="_____slh422">#REF!</definedName>
    <definedName name="_____slh43">#REF!</definedName>
    <definedName name="_____slh44">#REF!</definedName>
    <definedName name="_____slh48">#REF!</definedName>
    <definedName name="_____slh61">#REF!</definedName>
    <definedName name="_____slh619">#REF!</definedName>
    <definedName name="_____slh62">#REF!</definedName>
    <definedName name="_____slh620">#REF!</definedName>
    <definedName name="_____slh621">#REF!</definedName>
    <definedName name="_____slh622">#REF!</definedName>
    <definedName name="_____slh63">#REF!</definedName>
    <definedName name="_____slh64">#REF!</definedName>
    <definedName name="_____slh68">#REF!</definedName>
    <definedName name="_____slh81">#REF!</definedName>
    <definedName name="_____slh819">#REF!</definedName>
    <definedName name="_____slh82">#REF!</definedName>
    <definedName name="_____slh820">#REF!</definedName>
    <definedName name="_____slh821">#REF!</definedName>
    <definedName name="_____slh822">#REF!</definedName>
    <definedName name="_____slh83">#REF!</definedName>
    <definedName name="_____slh84">#REF!</definedName>
    <definedName name="_____slh88">#REF!</definedName>
    <definedName name="_____SN3">#REF!</definedName>
    <definedName name="_____tct5">#REF!</definedName>
    <definedName name="_____tg427">#REF!</definedName>
    <definedName name="_____TH20">#REF!</definedName>
    <definedName name="_____TL1">#REF!</definedName>
    <definedName name="_____TL2">#REF!</definedName>
    <definedName name="_____TL3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tz593">#REF!</definedName>
    <definedName name="_____VL100">#REF!</definedName>
    <definedName name="_____VL200">#REF!</definedName>
    <definedName name="_____VL250">#REF!</definedName>
    <definedName name="____a1" hidden="1">{"'Sheet1'!$L$16"}</definedName>
    <definedName name="____a2" hidden="1">{"'Sheet1'!$L$16"}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oi1">#REF!</definedName>
    <definedName name="____boi2">#REF!</definedName>
    <definedName name="____BTM150">#REF!</definedName>
    <definedName name="____BTM200">#REF!</definedName>
    <definedName name="____BTM250">#REF!</definedName>
    <definedName name="____BTM300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dc101">#REF!</definedName>
    <definedName name="____cdc1019">#REF!</definedName>
    <definedName name="____cdc102">#REF!</definedName>
    <definedName name="____cdc1020">#REF!</definedName>
    <definedName name="____cdc1021">#REF!</definedName>
    <definedName name="____cdc1022">#REF!</definedName>
    <definedName name="____cdc103">#REF!</definedName>
    <definedName name="____cdc104">#REF!</definedName>
    <definedName name="____cdc108">#REF!</definedName>
    <definedName name="____cdc121">#REF!</definedName>
    <definedName name="____cdc1219">#REF!</definedName>
    <definedName name="____cdc122">#REF!</definedName>
    <definedName name="____cdc1220">#REF!</definedName>
    <definedName name="____cdc1221">#REF!</definedName>
    <definedName name="____cdc1222">#REF!</definedName>
    <definedName name="____cdc123">#REF!</definedName>
    <definedName name="____cdc124">#REF!</definedName>
    <definedName name="____cdc128">#REF!</definedName>
    <definedName name="____cdc151">#REF!</definedName>
    <definedName name="____cdc1519">#REF!</definedName>
    <definedName name="____cdc152">#REF!</definedName>
    <definedName name="____cdc1520">#REF!</definedName>
    <definedName name="____cdc1521">#REF!</definedName>
    <definedName name="____cdc1522">#REF!</definedName>
    <definedName name="____cdc153">#REF!</definedName>
    <definedName name="____cdc154">#REF!</definedName>
    <definedName name="____cdc158">#REF!</definedName>
    <definedName name="____cdc201">#REF!</definedName>
    <definedName name="____cdc2019">#REF!</definedName>
    <definedName name="____cdc202">#REF!</definedName>
    <definedName name="____cdc2020">#REF!</definedName>
    <definedName name="____cdc2021">#REF!</definedName>
    <definedName name="____cdc2022">#REF!</definedName>
    <definedName name="____cdc203">#REF!</definedName>
    <definedName name="____cdc204">#REF!</definedName>
    <definedName name="____cdc208">#REF!</definedName>
    <definedName name="____cdc41">#REF!</definedName>
    <definedName name="____cdc419">#REF!</definedName>
    <definedName name="____cdc42">#REF!</definedName>
    <definedName name="____cdc420">#REF!</definedName>
    <definedName name="____cdc421">#REF!</definedName>
    <definedName name="____cdc422">#REF!</definedName>
    <definedName name="____cdc43">#REF!</definedName>
    <definedName name="____cdc44">#REF!</definedName>
    <definedName name="____cdc48">#REF!</definedName>
    <definedName name="____cdc61">#REF!</definedName>
    <definedName name="____cdc619">#REF!</definedName>
    <definedName name="____cdc62">#REF!</definedName>
    <definedName name="____cdc620">#REF!</definedName>
    <definedName name="____cdc621">#REF!</definedName>
    <definedName name="____cdc622">#REF!</definedName>
    <definedName name="____cdc63">#REF!</definedName>
    <definedName name="____cdc64">#REF!</definedName>
    <definedName name="____cdc68">#REF!</definedName>
    <definedName name="____cdc81">#REF!</definedName>
    <definedName name="____cdc819">#REF!</definedName>
    <definedName name="____cdc82">#REF!</definedName>
    <definedName name="____cdc820">#REF!</definedName>
    <definedName name="____cdc821">#REF!</definedName>
    <definedName name="____cdc822">#REF!</definedName>
    <definedName name="____cdc83">#REF!</definedName>
    <definedName name="____cdc84">#REF!</definedName>
    <definedName name="____cdc88">#REF!</definedName>
    <definedName name="____cha1">#REF!</definedName>
    <definedName name="____cha19">#REF!</definedName>
    <definedName name="____cha2">#REF!</definedName>
    <definedName name="____cha20">#REF!</definedName>
    <definedName name="____cha21">#REF!</definedName>
    <definedName name="____cha22">#REF!</definedName>
    <definedName name="____cha3">#REF!</definedName>
    <definedName name="____cha4">#REF!</definedName>
    <definedName name="____cha8">#REF!</definedName>
    <definedName name="____coc250">#REF!</definedName>
    <definedName name="____coc300">#REF!</definedName>
    <definedName name="____coc350">#REF!</definedName>
    <definedName name="____CON1">#REF!</definedName>
    <definedName name="____CON2">#REF!</definedName>
    <definedName name="____cpd1">#REF!</definedName>
    <definedName name="____cpd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da1">#REF!</definedName>
    <definedName name="____dda19">#REF!</definedName>
    <definedName name="____dda2">#REF!</definedName>
    <definedName name="____dda20">#REF!</definedName>
    <definedName name="____dda21">#REF!</definedName>
    <definedName name="____dda22">#REF!</definedName>
    <definedName name="____dda3">#REF!</definedName>
    <definedName name="____dda4">#REF!</definedName>
    <definedName name="____dda8">#REF!</definedName>
    <definedName name="____ddn400">#REF!</definedName>
    <definedName name="____ddn600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E99999">#REF!</definedName>
    <definedName name="____lap1">#REF!</definedName>
    <definedName name="____lap2">#REF!</definedName>
    <definedName name="____MAC12">#REF!</definedName>
    <definedName name="____MAC46">#REF!</definedName>
    <definedName name="____nc151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hidden="1">{"'Sheet1'!$L$16"}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Sat27">#REF!</definedName>
    <definedName name="____Sat6">#REF!</definedName>
    <definedName name="____sc1">#REF!</definedName>
    <definedName name="____SC2">#REF!</definedName>
    <definedName name="____sc3">#REF!</definedName>
    <definedName name="____slg1">#REF!</definedName>
    <definedName name="____slg101">#REF!</definedName>
    <definedName name="____slg1019">#REF!</definedName>
    <definedName name="____slg102">#REF!</definedName>
    <definedName name="____slg1020">#REF!</definedName>
    <definedName name="____slg1021">#REF!</definedName>
    <definedName name="____slg1022">#REF!</definedName>
    <definedName name="____slg103">#REF!</definedName>
    <definedName name="____slg104">#REF!</definedName>
    <definedName name="____slg108">#REF!</definedName>
    <definedName name="____slg121">#REF!</definedName>
    <definedName name="____slg1219">#REF!</definedName>
    <definedName name="____slg122">#REF!</definedName>
    <definedName name="____slg1220">#REF!</definedName>
    <definedName name="____slg1221">#REF!</definedName>
    <definedName name="____slg1222">#REF!</definedName>
    <definedName name="____slg123">#REF!</definedName>
    <definedName name="____slg124">#REF!</definedName>
    <definedName name="____slg128">#REF!</definedName>
    <definedName name="____slg151">#REF!</definedName>
    <definedName name="____slg1519">#REF!</definedName>
    <definedName name="____slg152">#REF!</definedName>
    <definedName name="____slg1520">#REF!</definedName>
    <definedName name="____slg1521">#REF!</definedName>
    <definedName name="____slg1522">#REF!</definedName>
    <definedName name="____slg153">#REF!</definedName>
    <definedName name="____slg154">#REF!</definedName>
    <definedName name="____slg158">#REF!</definedName>
    <definedName name="____slg2">#REF!</definedName>
    <definedName name="____slg201">#REF!</definedName>
    <definedName name="____slg2019">#REF!</definedName>
    <definedName name="____slg202">#REF!</definedName>
    <definedName name="____slg2020">#REF!</definedName>
    <definedName name="____slg2021">#REF!</definedName>
    <definedName name="____slg2022">#REF!</definedName>
    <definedName name="____slg203">#REF!</definedName>
    <definedName name="____slg204">#REF!</definedName>
    <definedName name="____slg208">#REF!</definedName>
    <definedName name="____slg3">#REF!</definedName>
    <definedName name="____slg4">#REF!</definedName>
    <definedName name="____slg41">#REF!</definedName>
    <definedName name="____slg419">#REF!</definedName>
    <definedName name="____slg42">#REF!</definedName>
    <definedName name="____slg420">#REF!</definedName>
    <definedName name="____slg421">#REF!</definedName>
    <definedName name="____slg422">#REF!</definedName>
    <definedName name="____slg43">#REF!</definedName>
    <definedName name="____slg44">#REF!</definedName>
    <definedName name="____slg48">#REF!</definedName>
    <definedName name="____slg5">#REF!</definedName>
    <definedName name="____slg6">#REF!</definedName>
    <definedName name="____slg61">#REF!</definedName>
    <definedName name="____slg619">#REF!</definedName>
    <definedName name="____slg62">#REF!</definedName>
    <definedName name="____slg620">#REF!</definedName>
    <definedName name="____slg621">#REF!</definedName>
    <definedName name="____slg622">#REF!</definedName>
    <definedName name="____slg63">#REF!</definedName>
    <definedName name="____slg64">#REF!</definedName>
    <definedName name="____slg68">#REF!</definedName>
    <definedName name="____slg81">#REF!</definedName>
    <definedName name="____slg819">#REF!</definedName>
    <definedName name="____slg82">#REF!</definedName>
    <definedName name="____slg820">#REF!</definedName>
    <definedName name="____slg821">#REF!</definedName>
    <definedName name="____slg822">#REF!</definedName>
    <definedName name="____slg83">#REF!</definedName>
    <definedName name="____slg84">#REF!</definedName>
    <definedName name="____slg88">#REF!</definedName>
    <definedName name="____slh101">#REF!</definedName>
    <definedName name="____slh1019">#REF!</definedName>
    <definedName name="____slh102">#REF!</definedName>
    <definedName name="____slh1020">#REF!</definedName>
    <definedName name="____slh1021">#REF!</definedName>
    <definedName name="____slh1022">#REF!</definedName>
    <definedName name="____slh103">#REF!</definedName>
    <definedName name="____slh104">#REF!</definedName>
    <definedName name="____slh108">#REF!</definedName>
    <definedName name="____slh121">#REF!</definedName>
    <definedName name="____slh1219">#REF!</definedName>
    <definedName name="____slh122">#REF!</definedName>
    <definedName name="____slh1220">#REF!</definedName>
    <definedName name="____slh1221">#REF!</definedName>
    <definedName name="____slh1222">#REF!</definedName>
    <definedName name="____slh123">#REF!</definedName>
    <definedName name="____slh124">#REF!</definedName>
    <definedName name="____slh128">#REF!</definedName>
    <definedName name="____slh151">#REF!</definedName>
    <definedName name="____slh1519">#REF!</definedName>
    <definedName name="____slh152">#REF!</definedName>
    <definedName name="____slh1520">#REF!</definedName>
    <definedName name="____slh1521">#REF!</definedName>
    <definedName name="____slh1522">#REF!</definedName>
    <definedName name="____slh153">#REF!</definedName>
    <definedName name="____slh154">#REF!</definedName>
    <definedName name="____slh158">#REF!</definedName>
    <definedName name="____slh201">#REF!</definedName>
    <definedName name="____slh2019">#REF!</definedName>
    <definedName name="____slh202">#REF!</definedName>
    <definedName name="____slh2020">#REF!</definedName>
    <definedName name="____slh2021">#REF!</definedName>
    <definedName name="____slh2022">#REF!</definedName>
    <definedName name="____slh203">#REF!</definedName>
    <definedName name="____slh204">#REF!</definedName>
    <definedName name="____slh208">#REF!</definedName>
    <definedName name="____slh41">#REF!</definedName>
    <definedName name="____slh419">#REF!</definedName>
    <definedName name="____slh42">#REF!</definedName>
    <definedName name="____slh420">#REF!</definedName>
    <definedName name="____slh421">#REF!</definedName>
    <definedName name="____slh422">#REF!</definedName>
    <definedName name="____slh43">#REF!</definedName>
    <definedName name="____slh44">#REF!</definedName>
    <definedName name="____slh48">#REF!</definedName>
    <definedName name="____slh61">#REF!</definedName>
    <definedName name="____slh619">#REF!</definedName>
    <definedName name="____slh62">#REF!</definedName>
    <definedName name="____slh620">#REF!</definedName>
    <definedName name="____slh621">#REF!</definedName>
    <definedName name="____slh622">#REF!</definedName>
    <definedName name="____slh63">#REF!</definedName>
    <definedName name="____slh64">#REF!</definedName>
    <definedName name="____slh68">#REF!</definedName>
    <definedName name="____slh81">#REF!</definedName>
    <definedName name="____slh819">#REF!</definedName>
    <definedName name="____slh82">#REF!</definedName>
    <definedName name="____slh820">#REF!</definedName>
    <definedName name="____slh821">#REF!</definedName>
    <definedName name="____slh822">#REF!</definedName>
    <definedName name="____slh83">#REF!</definedName>
    <definedName name="____slh84">#REF!</definedName>
    <definedName name="____slh88">#REF!</definedName>
    <definedName name="____SN3">#REF!</definedName>
    <definedName name="____tct5">#REF!</definedName>
    <definedName name="____tg427">#REF!</definedName>
    <definedName name="____TH20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z593">#REF!</definedName>
    <definedName name="____VL100">#REF!</definedName>
    <definedName name="____VL200">#REF!</definedName>
    <definedName name="____VL250">#REF!</definedName>
    <definedName name="___a1" hidden="1">{"'Sheet1'!$L$16"}</definedName>
    <definedName name="___a2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oi1">#REF!</definedName>
    <definedName name="___boi2">#REF!</definedName>
    <definedName name="___BTM150">#REF!</definedName>
    <definedName name="___BTM2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dc101">#REF!</definedName>
    <definedName name="___cdc1019">#REF!</definedName>
    <definedName name="___cdc102">#REF!</definedName>
    <definedName name="___cdc1020">#REF!</definedName>
    <definedName name="___cdc1021">#REF!</definedName>
    <definedName name="___cdc1022">#REF!</definedName>
    <definedName name="___cdc103">#REF!</definedName>
    <definedName name="___cdc104">#REF!</definedName>
    <definedName name="___cdc108">#REF!</definedName>
    <definedName name="___cdc121">#REF!</definedName>
    <definedName name="___cdc1219">#REF!</definedName>
    <definedName name="___cdc122">#REF!</definedName>
    <definedName name="___cdc1220">#REF!</definedName>
    <definedName name="___cdc1221">#REF!</definedName>
    <definedName name="___cdc1222">#REF!</definedName>
    <definedName name="___cdc123">#REF!</definedName>
    <definedName name="___cdc124">#REF!</definedName>
    <definedName name="___cdc128">#REF!</definedName>
    <definedName name="___cdc151">#REF!</definedName>
    <definedName name="___cdc1519">#REF!</definedName>
    <definedName name="___cdc152">#REF!</definedName>
    <definedName name="___cdc1520">#REF!</definedName>
    <definedName name="___cdc1521">#REF!</definedName>
    <definedName name="___cdc1522">#REF!</definedName>
    <definedName name="___cdc153">#REF!</definedName>
    <definedName name="___cdc154">#REF!</definedName>
    <definedName name="___cdc158">#REF!</definedName>
    <definedName name="___cdc201">#REF!</definedName>
    <definedName name="___cdc2019">#REF!</definedName>
    <definedName name="___cdc202">#REF!</definedName>
    <definedName name="___cdc2020">#REF!</definedName>
    <definedName name="___cdc2021">#REF!</definedName>
    <definedName name="___cdc2022">#REF!</definedName>
    <definedName name="___cdc203">#REF!</definedName>
    <definedName name="___cdc204">#REF!</definedName>
    <definedName name="___cdc208">#REF!</definedName>
    <definedName name="___cdc41">#REF!</definedName>
    <definedName name="___cdc419">#REF!</definedName>
    <definedName name="___cdc42">#REF!</definedName>
    <definedName name="___cdc420">#REF!</definedName>
    <definedName name="___cdc421">#REF!</definedName>
    <definedName name="___cdc422">#REF!</definedName>
    <definedName name="___cdc43">#REF!</definedName>
    <definedName name="___cdc44">#REF!</definedName>
    <definedName name="___cdc48">#REF!</definedName>
    <definedName name="___cdc61">#REF!</definedName>
    <definedName name="___cdc619">#REF!</definedName>
    <definedName name="___cdc62">#REF!</definedName>
    <definedName name="___cdc620">#REF!</definedName>
    <definedName name="___cdc621">#REF!</definedName>
    <definedName name="___cdc622">#REF!</definedName>
    <definedName name="___cdc63">#REF!</definedName>
    <definedName name="___cdc64">#REF!</definedName>
    <definedName name="___cdc68">#REF!</definedName>
    <definedName name="___cdc81">#REF!</definedName>
    <definedName name="___cdc819">#REF!</definedName>
    <definedName name="___cdc82">#REF!</definedName>
    <definedName name="___cdc820">#REF!</definedName>
    <definedName name="___cdc821">#REF!</definedName>
    <definedName name="___cdc822">#REF!</definedName>
    <definedName name="___cdc83">#REF!</definedName>
    <definedName name="___cdc84">#REF!</definedName>
    <definedName name="___cdc88">#REF!</definedName>
    <definedName name="___cha1">#REF!</definedName>
    <definedName name="___cha19">#REF!</definedName>
    <definedName name="___cha2">#REF!</definedName>
    <definedName name="___cha20">#REF!</definedName>
    <definedName name="___cha21">#REF!</definedName>
    <definedName name="___cha22">#REF!</definedName>
    <definedName name="___cha3">#REF!</definedName>
    <definedName name="___cha4">#REF!</definedName>
    <definedName name="___cha8">#REF!</definedName>
    <definedName name="___coc250">#REF!</definedName>
    <definedName name="___coc300">#REF!</definedName>
    <definedName name="___coc350">#REF!</definedName>
    <definedName name="___CON1">#REF!</definedName>
    <definedName name="___CON2">#REF!</definedName>
    <definedName name="___cpd1">#REF!</definedName>
    <definedName name="___cpd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a1">#REF!</definedName>
    <definedName name="___dda19">#REF!</definedName>
    <definedName name="___dda2">#REF!</definedName>
    <definedName name="___dda20">#REF!</definedName>
    <definedName name="___dda21">#REF!</definedName>
    <definedName name="___dda22">#REF!</definedName>
    <definedName name="___dda3">#REF!</definedName>
    <definedName name="___dda4">#REF!</definedName>
    <definedName name="___dda8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E99999">#REF!</definedName>
    <definedName name="___lap1">#REF!</definedName>
    <definedName name="___lap2">#REF!</definedName>
    <definedName name="___MAC12">#REF!</definedName>
    <definedName name="___MAC46">#REF!</definedName>
    <definedName name="___nc151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27">#REF!</definedName>
    <definedName name="___Sat6">#REF!</definedName>
    <definedName name="___sc1">#REF!</definedName>
    <definedName name="___SC2">#REF!</definedName>
    <definedName name="___sc3">#REF!</definedName>
    <definedName name="___slg1">#REF!</definedName>
    <definedName name="___slg101">#REF!</definedName>
    <definedName name="___slg1019">#REF!</definedName>
    <definedName name="___slg102">#REF!</definedName>
    <definedName name="___slg1020">#REF!</definedName>
    <definedName name="___slg1021">#REF!</definedName>
    <definedName name="___slg1022">#REF!</definedName>
    <definedName name="___slg103">#REF!</definedName>
    <definedName name="___slg104">#REF!</definedName>
    <definedName name="___slg108">#REF!</definedName>
    <definedName name="___slg121">#REF!</definedName>
    <definedName name="___slg1219">#REF!</definedName>
    <definedName name="___slg122">#REF!</definedName>
    <definedName name="___slg1220">#REF!</definedName>
    <definedName name="___slg1221">#REF!</definedName>
    <definedName name="___slg1222">#REF!</definedName>
    <definedName name="___slg123">#REF!</definedName>
    <definedName name="___slg124">#REF!</definedName>
    <definedName name="___slg128">#REF!</definedName>
    <definedName name="___slg151">#REF!</definedName>
    <definedName name="___slg1519">#REF!</definedName>
    <definedName name="___slg152">#REF!</definedName>
    <definedName name="___slg1520">#REF!</definedName>
    <definedName name="___slg1521">#REF!</definedName>
    <definedName name="___slg1522">#REF!</definedName>
    <definedName name="___slg153">#REF!</definedName>
    <definedName name="___slg154">#REF!</definedName>
    <definedName name="___slg158">#REF!</definedName>
    <definedName name="___slg2">#REF!</definedName>
    <definedName name="___slg201">#REF!</definedName>
    <definedName name="___slg2019">#REF!</definedName>
    <definedName name="___slg202">#REF!</definedName>
    <definedName name="___slg2020">#REF!</definedName>
    <definedName name="___slg2021">#REF!</definedName>
    <definedName name="___slg2022">#REF!</definedName>
    <definedName name="___slg203">#REF!</definedName>
    <definedName name="___slg204">#REF!</definedName>
    <definedName name="___slg208">#REF!</definedName>
    <definedName name="___slg3">#REF!</definedName>
    <definedName name="___slg4">#REF!</definedName>
    <definedName name="___slg41">#REF!</definedName>
    <definedName name="___slg419">#REF!</definedName>
    <definedName name="___slg42">#REF!</definedName>
    <definedName name="___slg420">#REF!</definedName>
    <definedName name="___slg421">#REF!</definedName>
    <definedName name="___slg422">#REF!</definedName>
    <definedName name="___slg43">#REF!</definedName>
    <definedName name="___slg44">#REF!</definedName>
    <definedName name="___slg48">#REF!</definedName>
    <definedName name="___slg5">#REF!</definedName>
    <definedName name="___slg6">#REF!</definedName>
    <definedName name="___slg61">#REF!</definedName>
    <definedName name="___slg619">#REF!</definedName>
    <definedName name="___slg62">#REF!</definedName>
    <definedName name="___slg620">#REF!</definedName>
    <definedName name="___slg621">#REF!</definedName>
    <definedName name="___slg622">#REF!</definedName>
    <definedName name="___slg63">#REF!</definedName>
    <definedName name="___slg64">#REF!</definedName>
    <definedName name="___slg68">#REF!</definedName>
    <definedName name="___slg81">#REF!</definedName>
    <definedName name="___slg819">#REF!</definedName>
    <definedName name="___slg82">#REF!</definedName>
    <definedName name="___slg820">#REF!</definedName>
    <definedName name="___slg821">#REF!</definedName>
    <definedName name="___slg822">#REF!</definedName>
    <definedName name="___slg83">#REF!</definedName>
    <definedName name="___slg84">#REF!</definedName>
    <definedName name="___slg88">#REF!</definedName>
    <definedName name="___slh101">#REF!</definedName>
    <definedName name="___slh1019">#REF!</definedName>
    <definedName name="___slh102">#REF!</definedName>
    <definedName name="___slh1020">#REF!</definedName>
    <definedName name="___slh1021">#REF!</definedName>
    <definedName name="___slh1022">#REF!</definedName>
    <definedName name="___slh103">#REF!</definedName>
    <definedName name="___slh104">#REF!</definedName>
    <definedName name="___slh108">#REF!</definedName>
    <definedName name="___slh121">#REF!</definedName>
    <definedName name="___slh1219">#REF!</definedName>
    <definedName name="___slh122">#REF!</definedName>
    <definedName name="___slh1220">#REF!</definedName>
    <definedName name="___slh1221">#REF!</definedName>
    <definedName name="___slh1222">#REF!</definedName>
    <definedName name="___slh123">#REF!</definedName>
    <definedName name="___slh124">#REF!</definedName>
    <definedName name="___slh128">#REF!</definedName>
    <definedName name="___slh151">#REF!</definedName>
    <definedName name="___slh1519">#REF!</definedName>
    <definedName name="___slh152">#REF!</definedName>
    <definedName name="___slh1520">#REF!</definedName>
    <definedName name="___slh1521">#REF!</definedName>
    <definedName name="___slh1522">#REF!</definedName>
    <definedName name="___slh153">#REF!</definedName>
    <definedName name="___slh154">#REF!</definedName>
    <definedName name="___slh158">#REF!</definedName>
    <definedName name="___slh201">#REF!</definedName>
    <definedName name="___slh2019">#REF!</definedName>
    <definedName name="___slh202">#REF!</definedName>
    <definedName name="___slh2020">#REF!</definedName>
    <definedName name="___slh2021">#REF!</definedName>
    <definedName name="___slh2022">#REF!</definedName>
    <definedName name="___slh203">#REF!</definedName>
    <definedName name="___slh204">#REF!</definedName>
    <definedName name="___slh208">#REF!</definedName>
    <definedName name="___slh41">#REF!</definedName>
    <definedName name="___slh419">#REF!</definedName>
    <definedName name="___slh42">#REF!</definedName>
    <definedName name="___slh420">#REF!</definedName>
    <definedName name="___slh421">#REF!</definedName>
    <definedName name="___slh422">#REF!</definedName>
    <definedName name="___slh43">#REF!</definedName>
    <definedName name="___slh44">#REF!</definedName>
    <definedName name="___slh48">#REF!</definedName>
    <definedName name="___slh61">#REF!</definedName>
    <definedName name="___slh619">#REF!</definedName>
    <definedName name="___slh62">#REF!</definedName>
    <definedName name="___slh620">#REF!</definedName>
    <definedName name="___slh621">#REF!</definedName>
    <definedName name="___slh622">#REF!</definedName>
    <definedName name="___slh63">#REF!</definedName>
    <definedName name="___slh64">#REF!</definedName>
    <definedName name="___slh68">#REF!</definedName>
    <definedName name="___slh81">#REF!</definedName>
    <definedName name="___slh819">#REF!</definedName>
    <definedName name="___slh82">#REF!</definedName>
    <definedName name="___slh820">#REF!</definedName>
    <definedName name="___slh821">#REF!</definedName>
    <definedName name="___slh822">#REF!</definedName>
    <definedName name="___slh83">#REF!</definedName>
    <definedName name="___slh84">#REF!</definedName>
    <definedName name="___slh88">#REF!</definedName>
    <definedName name="___SN3">#REF!</definedName>
    <definedName name="___tct5">#REF!</definedName>
    <definedName name="___tg427">#REF!</definedName>
    <definedName name="___TH20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VL100">#REF!</definedName>
    <definedName name="___VL200">#REF!</definedName>
    <definedName name="___VL250">#REF!</definedName>
    <definedName name="__a1" hidden="1">{"'Sheet1'!$L$16"}</definedName>
    <definedName name="__a2" hidden="1">{"'Sheet1'!$L$16"}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oi1">#REF!</definedName>
    <definedName name="__boi2">#REF!</definedName>
    <definedName name="__BTM150">#REF!</definedName>
    <definedName name="__BTM2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dc101">#REF!</definedName>
    <definedName name="__cdc1019">#REF!</definedName>
    <definedName name="__cdc102">#REF!</definedName>
    <definedName name="__cdc1020">#REF!</definedName>
    <definedName name="__cdc1021">#REF!</definedName>
    <definedName name="__cdc1022">#REF!</definedName>
    <definedName name="__cdc103">#REF!</definedName>
    <definedName name="__cdc104">#REF!</definedName>
    <definedName name="__cdc108">#REF!</definedName>
    <definedName name="__cdc121">#REF!</definedName>
    <definedName name="__cdc1219">#REF!</definedName>
    <definedName name="__cdc122">#REF!</definedName>
    <definedName name="__cdc1220">#REF!</definedName>
    <definedName name="__cdc1221">#REF!</definedName>
    <definedName name="__cdc1222">#REF!</definedName>
    <definedName name="__cdc123">#REF!</definedName>
    <definedName name="__cdc124">#REF!</definedName>
    <definedName name="__cdc128">#REF!</definedName>
    <definedName name="__cdc151">#REF!</definedName>
    <definedName name="__cdc1519">#REF!</definedName>
    <definedName name="__cdc152">#REF!</definedName>
    <definedName name="__cdc1520">#REF!</definedName>
    <definedName name="__cdc1521">#REF!</definedName>
    <definedName name="__cdc1522">#REF!</definedName>
    <definedName name="__cdc153">#REF!</definedName>
    <definedName name="__cdc154">#REF!</definedName>
    <definedName name="__cdc158">#REF!</definedName>
    <definedName name="__cdc201">#REF!</definedName>
    <definedName name="__cdc2019">#REF!</definedName>
    <definedName name="__cdc202">#REF!</definedName>
    <definedName name="__cdc2020">#REF!</definedName>
    <definedName name="__cdc2021">#REF!</definedName>
    <definedName name="__cdc2022">#REF!</definedName>
    <definedName name="__cdc203">#REF!</definedName>
    <definedName name="__cdc204">#REF!</definedName>
    <definedName name="__cdc208">#REF!</definedName>
    <definedName name="__cdc41">#REF!</definedName>
    <definedName name="__cdc419">#REF!</definedName>
    <definedName name="__cdc42">#REF!</definedName>
    <definedName name="__cdc420">#REF!</definedName>
    <definedName name="__cdc421">#REF!</definedName>
    <definedName name="__cdc422">#REF!</definedName>
    <definedName name="__cdc43">#REF!</definedName>
    <definedName name="__cdc44">#REF!</definedName>
    <definedName name="__cdc48">#REF!</definedName>
    <definedName name="__cdc61">#REF!</definedName>
    <definedName name="__cdc619">#REF!</definedName>
    <definedName name="__cdc62">#REF!</definedName>
    <definedName name="__cdc620">#REF!</definedName>
    <definedName name="__cdc621">#REF!</definedName>
    <definedName name="__cdc622">#REF!</definedName>
    <definedName name="__cdc63">#REF!</definedName>
    <definedName name="__cdc64">#REF!</definedName>
    <definedName name="__cdc68">#REF!</definedName>
    <definedName name="__cdc81">#REF!</definedName>
    <definedName name="__cdc819">#REF!</definedName>
    <definedName name="__cdc82">#REF!</definedName>
    <definedName name="__cdc820">#REF!</definedName>
    <definedName name="__cdc821">#REF!</definedName>
    <definedName name="__cdc822">#REF!</definedName>
    <definedName name="__cdc83">#REF!</definedName>
    <definedName name="__cdc84">#REF!</definedName>
    <definedName name="__cdc88">#REF!</definedName>
    <definedName name="__cha1">#REF!</definedName>
    <definedName name="__cha19">#REF!</definedName>
    <definedName name="__cha2">#REF!</definedName>
    <definedName name="__cha20">#REF!</definedName>
    <definedName name="__cha21">#REF!</definedName>
    <definedName name="__cha22">#REF!</definedName>
    <definedName name="__cha3">#REF!</definedName>
    <definedName name="__cha4">#REF!</definedName>
    <definedName name="__cha8">#REF!</definedName>
    <definedName name="__coc250">#REF!</definedName>
    <definedName name="__coc300">#REF!</definedName>
    <definedName name="__coc350">#REF!</definedName>
    <definedName name="__CON1">#REF!</definedName>
    <definedName name="__CON2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da1">#REF!</definedName>
    <definedName name="__dda19">#REF!</definedName>
    <definedName name="__dda2">#REF!</definedName>
    <definedName name="__dda20">#REF!</definedName>
    <definedName name="__dda21">#REF!</definedName>
    <definedName name="__dda22">#REF!</definedName>
    <definedName name="__dda3">#REF!</definedName>
    <definedName name="__dda4">#REF!</definedName>
    <definedName name="__dda8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IntlFixup" hidden="1">TRUE</definedName>
    <definedName name="__lap1">#REF!</definedName>
    <definedName name="__lap2">#REF!</definedName>
    <definedName name="__MAC12">#REF!</definedName>
    <definedName name="__MAC46">#REF!</definedName>
    <definedName name="__nc151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lg1">#REF!</definedName>
    <definedName name="__slg101">#REF!</definedName>
    <definedName name="__slg1019">#REF!</definedName>
    <definedName name="__slg102">#REF!</definedName>
    <definedName name="__slg1020">#REF!</definedName>
    <definedName name="__slg1021">#REF!</definedName>
    <definedName name="__slg1022">#REF!</definedName>
    <definedName name="__slg103">#REF!</definedName>
    <definedName name="__slg104">#REF!</definedName>
    <definedName name="__slg108">#REF!</definedName>
    <definedName name="__slg121">#REF!</definedName>
    <definedName name="__slg1219">#REF!</definedName>
    <definedName name="__slg122">#REF!</definedName>
    <definedName name="__slg1220">#REF!</definedName>
    <definedName name="__slg1221">#REF!</definedName>
    <definedName name="__slg1222">#REF!</definedName>
    <definedName name="__slg123">#REF!</definedName>
    <definedName name="__slg124">#REF!</definedName>
    <definedName name="__slg128">#REF!</definedName>
    <definedName name="__slg151">#REF!</definedName>
    <definedName name="__slg1519">#REF!</definedName>
    <definedName name="__slg152">#REF!</definedName>
    <definedName name="__slg1520">#REF!</definedName>
    <definedName name="__slg1521">#REF!</definedName>
    <definedName name="__slg1522">#REF!</definedName>
    <definedName name="__slg153">#REF!</definedName>
    <definedName name="__slg154">#REF!</definedName>
    <definedName name="__slg158">#REF!</definedName>
    <definedName name="__slg2">#REF!</definedName>
    <definedName name="__slg201">#REF!</definedName>
    <definedName name="__slg2019">#REF!</definedName>
    <definedName name="__slg202">#REF!</definedName>
    <definedName name="__slg2020">#REF!</definedName>
    <definedName name="__slg2021">#REF!</definedName>
    <definedName name="__slg2022">#REF!</definedName>
    <definedName name="__slg203">#REF!</definedName>
    <definedName name="__slg204">#REF!</definedName>
    <definedName name="__slg208">#REF!</definedName>
    <definedName name="__slg3">#REF!</definedName>
    <definedName name="__slg4">#REF!</definedName>
    <definedName name="__slg41">#REF!</definedName>
    <definedName name="__slg419">#REF!</definedName>
    <definedName name="__slg42">#REF!</definedName>
    <definedName name="__slg420">#REF!</definedName>
    <definedName name="__slg421">#REF!</definedName>
    <definedName name="__slg422">#REF!</definedName>
    <definedName name="__slg43">#REF!</definedName>
    <definedName name="__slg44">#REF!</definedName>
    <definedName name="__slg48">#REF!</definedName>
    <definedName name="__slg5">#REF!</definedName>
    <definedName name="__slg6">#REF!</definedName>
    <definedName name="__slg61">#REF!</definedName>
    <definedName name="__slg619">#REF!</definedName>
    <definedName name="__slg62">#REF!</definedName>
    <definedName name="__slg620">#REF!</definedName>
    <definedName name="__slg621">#REF!</definedName>
    <definedName name="__slg622">#REF!</definedName>
    <definedName name="__slg63">#REF!</definedName>
    <definedName name="__slg64">#REF!</definedName>
    <definedName name="__slg68">#REF!</definedName>
    <definedName name="__slg81">#REF!</definedName>
    <definedName name="__slg819">#REF!</definedName>
    <definedName name="__slg82">#REF!</definedName>
    <definedName name="__slg820">#REF!</definedName>
    <definedName name="__slg821">#REF!</definedName>
    <definedName name="__slg822">#REF!</definedName>
    <definedName name="__slg83">#REF!</definedName>
    <definedName name="__slg84">#REF!</definedName>
    <definedName name="__slg88">#REF!</definedName>
    <definedName name="__slh101">#REF!</definedName>
    <definedName name="__slh1019">#REF!</definedName>
    <definedName name="__slh102">#REF!</definedName>
    <definedName name="__slh1020">#REF!</definedName>
    <definedName name="__slh1021">#REF!</definedName>
    <definedName name="__slh1022">#REF!</definedName>
    <definedName name="__slh103">#REF!</definedName>
    <definedName name="__slh104">#REF!</definedName>
    <definedName name="__slh108">#REF!</definedName>
    <definedName name="__slh121">#REF!</definedName>
    <definedName name="__slh1219">#REF!</definedName>
    <definedName name="__slh122">#REF!</definedName>
    <definedName name="__slh1220">#REF!</definedName>
    <definedName name="__slh1221">#REF!</definedName>
    <definedName name="__slh1222">#REF!</definedName>
    <definedName name="__slh123">#REF!</definedName>
    <definedName name="__slh124">#REF!</definedName>
    <definedName name="__slh128">#REF!</definedName>
    <definedName name="__slh151">#REF!</definedName>
    <definedName name="__slh1519">#REF!</definedName>
    <definedName name="__slh152">#REF!</definedName>
    <definedName name="__slh1520">#REF!</definedName>
    <definedName name="__slh1521">#REF!</definedName>
    <definedName name="__slh1522">#REF!</definedName>
    <definedName name="__slh153">#REF!</definedName>
    <definedName name="__slh154">#REF!</definedName>
    <definedName name="__slh158">#REF!</definedName>
    <definedName name="__slh201">#REF!</definedName>
    <definedName name="__slh2019">#REF!</definedName>
    <definedName name="__slh202">#REF!</definedName>
    <definedName name="__slh2020">#REF!</definedName>
    <definedName name="__slh2021">#REF!</definedName>
    <definedName name="__slh2022">#REF!</definedName>
    <definedName name="__slh203">#REF!</definedName>
    <definedName name="__slh204">#REF!</definedName>
    <definedName name="__slh208">#REF!</definedName>
    <definedName name="__slh41">#REF!</definedName>
    <definedName name="__slh419">#REF!</definedName>
    <definedName name="__slh42">#REF!</definedName>
    <definedName name="__slh420">#REF!</definedName>
    <definedName name="__slh421">#REF!</definedName>
    <definedName name="__slh422">#REF!</definedName>
    <definedName name="__slh43">#REF!</definedName>
    <definedName name="__slh44">#REF!</definedName>
    <definedName name="__slh48">#REF!</definedName>
    <definedName name="__slh61">#REF!</definedName>
    <definedName name="__slh619">#REF!</definedName>
    <definedName name="__slh62">#REF!</definedName>
    <definedName name="__slh620">#REF!</definedName>
    <definedName name="__slh621">#REF!</definedName>
    <definedName name="__slh622">#REF!</definedName>
    <definedName name="__slh63">#REF!</definedName>
    <definedName name="__slh64">#REF!</definedName>
    <definedName name="__slh68">#REF!</definedName>
    <definedName name="__slh81">#REF!</definedName>
    <definedName name="__slh819">#REF!</definedName>
    <definedName name="__slh82">#REF!</definedName>
    <definedName name="__slh820">#REF!</definedName>
    <definedName name="__slh821">#REF!</definedName>
    <definedName name="__slh822">#REF!</definedName>
    <definedName name="__slh83">#REF!</definedName>
    <definedName name="__slh84">#REF!</definedName>
    <definedName name="__slh88">#REF!</definedName>
    <definedName name="__SN3">#REF!</definedName>
    <definedName name="__tct5">#REF!</definedName>
    <definedName name="__tg427">#REF!</definedName>
    <definedName name="__TH20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1_11_2001">#N/A</definedName>
    <definedName name="_1">#N/A</definedName>
    <definedName name="_1000A01">#N/A</definedName>
    <definedName name="_2">#N/A</definedName>
    <definedName name="_23NA">#REF!</definedName>
    <definedName name="_23NB">#REF!</definedName>
    <definedName name="_23NC">#REF!</definedName>
    <definedName name="_a1" hidden="1">{"'Sheet1'!$L$16"}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BTM150">#REF!</definedName>
    <definedName name="_BTM2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c101">#REF!</definedName>
    <definedName name="_cdc1019">#REF!</definedName>
    <definedName name="_cdc102">#REF!</definedName>
    <definedName name="_cdc1020">#REF!</definedName>
    <definedName name="_cdc1021">#REF!</definedName>
    <definedName name="_cdc1022">#REF!</definedName>
    <definedName name="_cdc103">#REF!</definedName>
    <definedName name="_cdc104">#REF!</definedName>
    <definedName name="_cdc108">#REF!</definedName>
    <definedName name="_cdc121">#REF!</definedName>
    <definedName name="_cdc1219">#REF!</definedName>
    <definedName name="_cdc122">#REF!</definedName>
    <definedName name="_cdc1220">#REF!</definedName>
    <definedName name="_cdc1221">#REF!</definedName>
    <definedName name="_cdc1222">#REF!</definedName>
    <definedName name="_cdc123">#REF!</definedName>
    <definedName name="_cdc124">#REF!</definedName>
    <definedName name="_cdc128">#REF!</definedName>
    <definedName name="_cdc151">#REF!</definedName>
    <definedName name="_cdc1519">#REF!</definedName>
    <definedName name="_cdc152">#REF!</definedName>
    <definedName name="_cdc1520">#REF!</definedName>
    <definedName name="_cdc1521">#REF!</definedName>
    <definedName name="_cdc1522">#REF!</definedName>
    <definedName name="_cdc153">#REF!</definedName>
    <definedName name="_cdc154">#REF!</definedName>
    <definedName name="_cdc158">#REF!</definedName>
    <definedName name="_cdc201">#REF!</definedName>
    <definedName name="_cdc2019">#REF!</definedName>
    <definedName name="_cdc202">#REF!</definedName>
    <definedName name="_cdc2020">#REF!</definedName>
    <definedName name="_cdc2021">#REF!</definedName>
    <definedName name="_cdc2022">#REF!</definedName>
    <definedName name="_cdc203">#REF!</definedName>
    <definedName name="_cdc204">#REF!</definedName>
    <definedName name="_cdc208">#REF!</definedName>
    <definedName name="_cdc41">#REF!</definedName>
    <definedName name="_cdc419">#REF!</definedName>
    <definedName name="_cdc42">#REF!</definedName>
    <definedName name="_cdc420">#REF!</definedName>
    <definedName name="_cdc421">#REF!</definedName>
    <definedName name="_cdc422">#REF!</definedName>
    <definedName name="_cdc43">#REF!</definedName>
    <definedName name="_cdc44">#REF!</definedName>
    <definedName name="_cdc48">#REF!</definedName>
    <definedName name="_cdc61">#REF!</definedName>
    <definedName name="_cdc619">#REF!</definedName>
    <definedName name="_cdc62">#REF!</definedName>
    <definedName name="_cdc620">#REF!</definedName>
    <definedName name="_cdc621">#REF!</definedName>
    <definedName name="_cdc622">#REF!</definedName>
    <definedName name="_cdc63">#REF!</definedName>
    <definedName name="_cdc64">#REF!</definedName>
    <definedName name="_cdc68">#REF!</definedName>
    <definedName name="_cdc81">#REF!</definedName>
    <definedName name="_cdc819">#REF!</definedName>
    <definedName name="_cdc82">#REF!</definedName>
    <definedName name="_cdc820">#REF!</definedName>
    <definedName name="_cdc821">#REF!</definedName>
    <definedName name="_cdc822">#REF!</definedName>
    <definedName name="_cdc83">#REF!</definedName>
    <definedName name="_cdc84">#REF!</definedName>
    <definedName name="_cdc88">#REF!</definedName>
    <definedName name="_cha1">#REF!</definedName>
    <definedName name="_cha19">#REF!</definedName>
    <definedName name="_cha2">#REF!</definedName>
    <definedName name="_cha20">#REF!</definedName>
    <definedName name="_cha21">#REF!</definedName>
    <definedName name="_cha22">#REF!</definedName>
    <definedName name="_cha3">#REF!</definedName>
    <definedName name="_cha4">#REF!</definedName>
    <definedName name="_cha8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d1">#REF!</definedName>
    <definedName name="_cp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a1">#REF!</definedName>
    <definedName name="_dda19">#REF!</definedName>
    <definedName name="_dda2">#REF!</definedName>
    <definedName name="_dda20">#REF!</definedName>
    <definedName name="_dda21">#REF!</definedName>
    <definedName name="_dda22">#REF!</definedName>
    <definedName name="_dda3">#REF!</definedName>
    <definedName name="_dda4">#REF!</definedName>
    <definedName name="_dda8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localSheetId="1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151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101">#REF!</definedName>
    <definedName name="_slg1019">#REF!</definedName>
    <definedName name="_slg102">#REF!</definedName>
    <definedName name="_slg1020">#REF!</definedName>
    <definedName name="_slg1021">#REF!</definedName>
    <definedName name="_slg1022">#REF!</definedName>
    <definedName name="_slg103">#REF!</definedName>
    <definedName name="_slg104">#REF!</definedName>
    <definedName name="_slg108">#REF!</definedName>
    <definedName name="_slg121">#REF!</definedName>
    <definedName name="_slg1219">#REF!</definedName>
    <definedName name="_slg122">#REF!</definedName>
    <definedName name="_slg1220">#REF!</definedName>
    <definedName name="_slg1221">#REF!</definedName>
    <definedName name="_slg1222">#REF!</definedName>
    <definedName name="_slg123">#REF!</definedName>
    <definedName name="_slg124">#REF!</definedName>
    <definedName name="_slg128">#REF!</definedName>
    <definedName name="_slg151">#REF!</definedName>
    <definedName name="_slg1519">#REF!</definedName>
    <definedName name="_slg152">#REF!</definedName>
    <definedName name="_slg1520">#REF!</definedName>
    <definedName name="_slg1521">#REF!</definedName>
    <definedName name="_slg1522">#REF!</definedName>
    <definedName name="_slg153">#REF!</definedName>
    <definedName name="_slg154">#REF!</definedName>
    <definedName name="_slg158">#REF!</definedName>
    <definedName name="_slg2">#REF!</definedName>
    <definedName name="_slg201">#REF!</definedName>
    <definedName name="_slg2019">#REF!</definedName>
    <definedName name="_slg202">#REF!</definedName>
    <definedName name="_slg2020">#REF!</definedName>
    <definedName name="_slg2021">#REF!</definedName>
    <definedName name="_slg2022">#REF!</definedName>
    <definedName name="_slg203">#REF!</definedName>
    <definedName name="_slg204">#REF!</definedName>
    <definedName name="_slg208">#REF!</definedName>
    <definedName name="_slg3">#REF!</definedName>
    <definedName name="_slg4">#REF!</definedName>
    <definedName name="_slg41">#REF!</definedName>
    <definedName name="_slg419">#REF!</definedName>
    <definedName name="_slg42">#REF!</definedName>
    <definedName name="_slg420">#REF!</definedName>
    <definedName name="_slg421">#REF!</definedName>
    <definedName name="_slg422">#REF!</definedName>
    <definedName name="_slg43">#REF!</definedName>
    <definedName name="_slg44">#REF!</definedName>
    <definedName name="_slg48">#REF!</definedName>
    <definedName name="_slg5">#REF!</definedName>
    <definedName name="_slg6">#REF!</definedName>
    <definedName name="_slg61">#REF!</definedName>
    <definedName name="_slg619">#REF!</definedName>
    <definedName name="_slg62">#REF!</definedName>
    <definedName name="_slg620">#REF!</definedName>
    <definedName name="_slg621">#REF!</definedName>
    <definedName name="_slg622">#REF!</definedName>
    <definedName name="_slg63">#REF!</definedName>
    <definedName name="_slg64">#REF!</definedName>
    <definedName name="_slg68">#REF!</definedName>
    <definedName name="_slg81">#REF!</definedName>
    <definedName name="_slg819">#REF!</definedName>
    <definedName name="_slg82">#REF!</definedName>
    <definedName name="_slg820">#REF!</definedName>
    <definedName name="_slg821">#REF!</definedName>
    <definedName name="_slg822">#REF!</definedName>
    <definedName name="_slg83">#REF!</definedName>
    <definedName name="_slg84">#REF!</definedName>
    <definedName name="_slg88">#REF!</definedName>
    <definedName name="_slh101">#REF!</definedName>
    <definedName name="_slh1019">#REF!</definedName>
    <definedName name="_slh102">#REF!</definedName>
    <definedName name="_slh1020">#REF!</definedName>
    <definedName name="_slh1021">#REF!</definedName>
    <definedName name="_slh1022">#REF!</definedName>
    <definedName name="_slh103">#REF!</definedName>
    <definedName name="_slh104">#REF!</definedName>
    <definedName name="_slh108">#REF!</definedName>
    <definedName name="_slh121">#REF!</definedName>
    <definedName name="_slh1219">#REF!</definedName>
    <definedName name="_slh122">#REF!</definedName>
    <definedName name="_slh1220">#REF!</definedName>
    <definedName name="_slh1221">#REF!</definedName>
    <definedName name="_slh1222">#REF!</definedName>
    <definedName name="_slh123">#REF!</definedName>
    <definedName name="_slh124">#REF!</definedName>
    <definedName name="_slh128">#REF!</definedName>
    <definedName name="_slh151">#REF!</definedName>
    <definedName name="_slh1519">#REF!</definedName>
    <definedName name="_slh152">#REF!</definedName>
    <definedName name="_slh1520">#REF!</definedName>
    <definedName name="_slh1521">#REF!</definedName>
    <definedName name="_slh1522">#REF!</definedName>
    <definedName name="_slh153">#REF!</definedName>
    <definedName name="_slh154">#REF!</definedName>
    <definedName name="_slh158">#REF!</definedName>
    <definedName name="_slh201">#REF!</definedName>
    <definedName name="_slh2019">#REF!</definedName>
    <definedName name="_slh202">#REF!</definedName>
    <definedName name="_slh2020">#REF!</definedName>
    <definedName name="_slh2021">#REF!</definedName>
    <definedName name="_slh2022">#REF!</definedName>
    <definedName name="_slh203">#REF!</definedName>
    <definedName name="_slh204">#REF!</definedName>
    <definedName name="_slh208">#REF!</definedName>
    <definedName name="_slh41">#REF!</definedName>
    <definedName name="_slh419">#REF!</definedName>
    <definedName name="_slh42">#REF!</definedName>
    <definedName name="_slh420">#REF!</definedName>
    <definedName name="_slh421">#REF!</definedName>
    <definedName name="_slh422">#REF!</definedName>
    <definedName name="_slh43">#REF!</definedName>
    <definedName name="_slh44">#REF!</definedName>
    <definedName name="_slh48">#REF!</definedName>
    <definedName name="_slh61">#REF!</definedName>
    <definedName name="_slh619">#REF!</definedName>
    <definedName name="_slh62">#REF!</definedName>
    <definedName name="_slh620">#REF!</definedName>
    <definedName name="_slh621">#REF!</definedName>
    <definedName name="_slh622">#REF!</definedName>
    <definedName name="_slh63">#REF!</definedName>
    <definedName name="_slh64">#REF!</definedName>
    <definedName name="_slh68">#REF!</definedName>
    <definedName name="_slh81">#REF!</definedName>
    <definedName name="_slh819">#REF!</definedName>
    <definedName name="_slh82">#REF!</definedName>
    <definedName name="_slh820">#REF!</definedName>
    <definedName name="_slh821">#REF!</definedName>
    <definedName name="_slh822">#REF!</definedName>
    <definedName name="_slh83">#REF!</definedName>
    <definedName name="_slh84">#REF!</definedName>
    <definedName name="_slh88">#REF!</definedName>
    <definedName name="_Sort" hidden="1">#REF!</definedName>
    <definedName name="_tct5">#REF!</definedName>
    <definedName name="_tg427">#REF!</definedName>
    <definedName name="_TH20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xlfn.COUNTIFS" hidden="1">#NAME?</definedName>
    <definedName name="_xlfn.IFERROR" hidden="1">#NAME?</definedName>
    <definedName name="_xlfn.SUMIFS" hidden="1">#NAME?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m">#REF!</definedName>
    <definedName name="amiang">#REF!</definedName>
    <definedName name="anpha">#REF!</definedName>
    <definedName name="ASSU">#N/A</definedName>
    <definedName name="AÙ">#REF!</definedName>
    <definedName name="B_Isc">#REF!</definedName>
    <definedName name="ban">#REF!</definedName>
    <definedName name="Bang_cly">#REF!</definedName>
    <definedName name="Bang_CVC">#REF!</definedName>
    <definedName name="bang_gia">#REF!</definedName>
    <definedName name="Bang_NhomDat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tinh">#REF!</definedName>
    <definedName name="BarData">#REF!</definedName>
    <definedName name="BB">#REF!</definedName>
    <definedName name="begin">#REF!</definedName>
    <definedName name="bengam">#REF!</definedName>
    <definedName name="benuoc">#REF!</definedName>
    <definedName name="beta">#REF!</definedName>
    <definedName name="Biendong">#REF!</definedName>
    <definedName name="BIENNHAN">#REF!</definedName>
    <definedName name="BINHTHANH1">#REF!</definedName>
    <definedName name="BINHTHANH2">#REF!</definedName>
    <definedName name="blang">#REF!</definedName>
    <definedName name="BLOCK1">#REF!</definedName>
    <definedName name="BLOCK2">#REF!</definedName>
    <definedName name="BLOCK3">#REF!</definedName>
    <definedName name="blong">#REF!</definedName>
    <definedName name="BOQ">#REF!</definedName>
    <definedName name="bovia">#REF!</definedName>
    <definedName name="bson">#REF!</definedName>
    <definedName name="bt">#REF!</definedName>
    <definedName name="btai">#REF!</definedName>
    <definedName name="btham">#REF!</definedName>
    <definedName name="buoc">#REF!</definedName>
    <definedName name="button_area_1">#REF!</definedName>
    <definedName name="buvenh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min">#REF!</definedName>
    <definedName name="CATREC">#N/A</definedName>
    <definedName name="CATSYU">#N/A</definedName>
    <definedName name="cc">#REF!</definedName>
    <definedName name="CCS">#REF!</definedName>
    <definedName name="cd">#REF!</definedName>
    <definedName name="cdc10r">#REF!</definedName>
    <definedName name="cdc10x">#REF!</definedName>
    <definedName name="cdc12r">#REF!</definedName>
    <definedName name="cdc12x">#REF!</definedName>
    <definedName name="cdc15r">#REF!</definedName>
    <definedName name="cdc15x">#REF!</definedName>
    <definedName name="cdc20r">#REF!</definedName>
    <definedName name="cdc20x">#REF!</definedName>
    <definedName name="cdc2x">#REF!</definedName>
    <definedName name="cdc41n">#REF!</definedName>
    <definedName name="cdc42n">#REF!</definedName>
    <definedName name="cdc4n19">#REF!</definedName>
    <definedName name="cdc4n20">#REF!</definedName>
    <definedName name="cdc4n21">#REF!</definedName>
    <definedName name="cdc4n22">#REF!</definedName>
    <definedName name="cdc4n3">#REF!</definedName>
    <definedName name="cdc4n4">#REF!</definedName>
    <definedName name="cdc4n8">#REF!</definedName>
    <definedName name="cdc4nr">#REF!</definedName>
    <definedName name="cdc4r">#REF!</definedName>
    <definedName name="cdc4x">#REF!</definedName>
    <definedName name="cdc6r">#REF!</definedName>
    <definedName name="cdc6x">#REF!</definedName>
    <definedName name="cdc8r">#REF!</definedName>
    <definedName name="cdc8x">#REF!</definedName>
    <definedName name="CDD">#REF!</definedName>
    <definedName name="cdn">#REF!</definedName>
    <definedName name="celltips_area">#REF!</definedName>
    <definedName name="cfk">#REF!</definedName>
    <definedName name="char2">#REF!</definedName>
    <definedName name="cha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tiet">#REF!</definedName>
    <definedName name="CHSO4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no">#REF!</definedName>
    <definedName name="congpanen">#REF!</definedName>
    <definedName name="congsan">#REF!</definedName>
    <definedName name="congthang">#REF!</definedName>
    <definedName name="CONST_EQ">#REF!</definedName>
    <definedName name="continue1">#REF!</definedName>
    <definedName name="cottron">#REF!</definedName>
    <definedName name="cotvuong">#REF!</definedName>
    <definedName name="COVER">#REF!</definedName>
    <definedName name="CPC">#REF!</definedName>
    <definedName name="cpdd1">#REF!</definedName>
    <definedName name="cpdd2">#REF!</definedName>
    <definedName name="CPK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tmai">#REF!</definedName>
    <definedName name="ctno">#REF!</definedName>
    <definedName name="ctong">#REF!</definedName>
    <definedName name="CTÖØ">#REF!</definedName>
    <definedName name="ctre">#REF!</definedName>
    <definedName name="Cty_TNHH_HYDRO_AGRI">#REF!</definedName>
    <definedName name="CTY_VTKTNN_CAÀN_THÔ">#REF!</definedName>
    <definedName name="CU_LY">#REF!</definedName>
    <definedName name="CUCHI">#REF!</definedName>
    <definedName name="cui">#REF!</definedName>
    <definedName name="CULY">#REF!</definedName>
    <definedName name="cuoc_vc">#REF!</definedName>
    <definedName name="CUOCVC">#REF!</definedName>
    <definedName name="CURRENCY">#REF!</definedName>
    <definedName name="current">#REF!</definedName>
    <definedName name="cx">#REF!</definedName>
    <definedName name="D_7101A_B">#REF!</definedName>
    <definedName name="dam">78000</definedName>
    <definedName name="danducsan">#REF!</definedName>
    <definedName name="data">#REF!</definedName>
    <definedName name="DATA_DATA2_List">#REF!</definedName>
    <definedName name="Data11">#REF!</definedName>
    <definedName name="Data41">#REF!</definedName>
    <definedName name="datak">#REF!</definedName>
    <definedName name="datal">#REF!</definedName>
    <definedName name="db">#REF!</definedName>
    <definedName name="dche">#REF!</definedName>
    <definedName name="DD">#REF!</definedName>
    <definedName name="dd4x6">#REF!</definedName>
    <definedName name="ddar2">#REF!</definedName>
    <definedName name="ddax">#REF!</definedName>
    <definedName name="dday">#REF!</definedName>
    <definedName name="dden">#REF!</definedName>
    <definedName name="ddia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g">#REF!</definedName>
    <definedName name="DGCTI592">#REF!</definedName>
    <definedName name="dgvl">#REF!</definedName>
    <definedName name="DGVUA">#REF!</definedName>
    <definedName name="DGXDTT">#REF!</definedName>
    <definedName name="dh">#REF!</definedName>
    <definedName name="dien">#REF!</definedName>
    <definedName name="Diện_tích_phụ">#REF!</definedName>
    <definedName name="Diện_tích_phụ_2">#REF!</definedName>
    <definedName name="dientichck">#REF!</definedName>
    <definedName name="DM">#REF!</definedName>
    <definedName name="dmat">#REF!</definedName>
    <definedName name="dmdv">#REF!</definedName>
    <definedName name="DMHH">#REF!</definedName>
    <definedName name="dmnv">#REF!</definedName>
    <definedName name="dmoi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{"bT5.xls","Sheet1"}</definedName>
    <definedName name="dono">#REF!</definedName>
    <definedName name="DPHG">#REF!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_CONLAI">#REF!</definedName>
    <definedName name="DT_makhuvuc">#REF!</definedName>
    <definedName name="DT_ODT">#REF!</definedName>
    <definedName name="DTBH">#REF!</definedName>
    <definedName name="DTCT_tn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oi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cell_HCM">#REF!</definedName>
    <definedName name="f">#REF!</definedName>
    <definedName name="f92F56">#REF!</definedName>
    <definedName name="FACTOR">#REF!</definedName>
    <definedName name="g40g40">#REF!</definedName>
    <definedName name="gachchongtron">#REF!</definedName>
    <definedName name="gachlanem">#REF!</definedName>
    <definedName name="gas">#REF!</definedName>
    <definedName name="GBIEU">#REF!</definedName>
    <definedName name="gchi">#REF!</definedName>
    <definedName name="gd">#REF!</definedName>
    <definedName name="gia_tien">#REF!</definedName>
    <definedName name="gia_tien_BTN">#REF!</definedName>
    <definedName name="GIAMIA">#REF!</definedName>
    <definedName name="giang">{"bT5.xls","Sheet1"}</definedName>
    <definedName name="GIAVT">#REF!</definedName>
    <definedName name="giotuoi">#REF!</definedName>
    <definedName name="gl3p">#REF!</definedName>
    <definedName name="gld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P1">#REF!</definedName>
    <definedName name="GOVAP2">#REF!</definedName>
    <definedName name="gtc">#REF!</definedName>
    <definedName name="GTRI">#REF!</definedName>
    <definedName name="GTXL">#REF!</definedName>
    <definedName name="gxm">#REF!</definedName>
    <definedName name="h" hidden="1">{"'Sheet1'!$L$16"}</definedName>
    <definedName name="H_ng_mòc_cáng_trÖnh">#REF!</definedName>
    <definedName name="Ha">#REF!</definedName>
    <definedName name="HANG">#REF!</definedName>
    <definedName name="HCM">#REF!</definedName>
    <definedName name="HDGTT">#REF!</definedName>
    <definedName name="Heä_soá_laép_xaø_H">1.7</definedName>
    <definedName name="heä_soá_sình_laày">#REF!</definedName>
    <definedName name="hien">#REF!</definedName>
    <definedName name="Hinh_thuc">"bangtra"</definedName>
    <definedName name="hoc">55000</definedName>
    <definedName name="HOCMON">#REF!</definedName>
    <definedName name="HOME_MANP">#REF!</definedName>
    <definedName name="HOMEOFFICE_COST">#REF!</definedName>
    <definedName name="hong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UYHAN">#REF!</definedName>
    <definedName name="HVLDP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ong">#REF!</definedName>
    <definedName name="kdien">#REF!</definedName>
    <definedName name="kh">#REF!</definedName>
    <definedName name="khac">2</definedName>
    <definedName name="Khâi">#REF!</definedName>
    <definedName name="KHKH">#REF!</definedName>
    <definedName name="KhuyenmaiUPS">"AutoShape 264"</definedName>
    <definedName name="Kiem_tra_trung_ten">#REF!</definedName>
    <definedName name="KLVL">#REF!</definedName>
    <definedName name="KLVLV">#REF!</definedName>
    <definedName name="kp1ph">#REF!</definedName>
    <definedName name="KVC">#REF!</definedName>
    <definedName name="KY">#REF!</definedName>
    <definedName name="L">#REF!</definedName>
    <definedName name="l_1">#REF!</definedName>
    <definedName name="lanhto">#REF!</definedName>
    <definedName name="Lapmay">#REF!</definedName>
    <definedName name="list">#REF!</definedName>
    <definedName name="LK_LĐ_DTSD">#REF!</definedName>
    <definedName name="LK_ma_Khuvuc">#REF!</definedName>
    <definedName name="LK_MA_ODT">#REF!</definedName>
    <definedName name="LK_MD_phu">#REF!</definedName>
    <definedName name="LK_MDPHU2">#REF!</definedName>
    <definedName name="LK_nhomdat">#REF!</definedName>
    <definedName name="Lmk">#REF!</definedName>
    <definedName name="LN">#REF!</definedName>
    <definedName name="Lnsc">#REF!</definedName>
    <definedName name="Lo">#REF!</definedName>
    <definedName name="LO283K">#REF!</definedName>
    <definedName name="LO815K">#REF!</definedName>
    <definedName name="LOAI">#REF!</definedName>
    <definedName name="ltre">#REF!</definedName>
    <definedName name="luong">#REF!</definedName>
    <definedName name="lVC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_CONLAI">#REF!</definedName>
    <definedName name="Ma_LD">#REF!</definedName>
    <definedName name="Ma_Nhomdat">#REF!</definedName>
    <definedName name="MA_ODT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i_quang_Aùnh">#REF!</definedName>
    <definedName name="MAJ_CON_EQP">#REF!</definedName>
    <definedName name="MANPP">#REF!</definedName>
    <definedName name="manv">#REF!</definedName>
    <definedName name="MAÕCOÙ">#REF!</definedName>
    <definedName name="MAÕNÔÏ">#REF!</definedName>
    <definedName name="matit">#REF!</definedName>
    <definedName name="MATP_GT">#REF!</definedName>
    <definedName name="MAVL">#REF!</definedName>
    <definedName name="MAVLV">#REF!</definedName>
    <definedName name="MAVT">#REF!</definedName>
    <definedName name="may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h">#REF!</definedName>
    <definedName name="MNPP">#REF!</definedName>
    <definedName name="mongbang">#REF!</definedName>
    <definedName name="mongdon">#REF!</definedName>
    <definedName name="Morong">#REF!</definedName>
    <definedName name="Morong4054_85">#REF!</definedName>
    <definedName name="MST">#REF!</definedName>
    <definedName name="MTMAC12">#REF!</definedName>
    <definedName name="mtram">#REF!</definedName>
    <definedName name="MUA">#REF!</definedName>
    <definedName name="N.THAÙNG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ong">#REF!</definedName>
    <definedName name="NCT_BKTC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">#REF!</definedName>
    <definedName name="NG_THANG">#REF!</definedName>
    <definedName name="NGAØY">#REF!</definedName>
    <definedName name="ngau">#REF!</definedName>
    <definedName name="NH">#REF!</definedName>
    <definedName name="Nh_n_cáng">#REF!</definedName>
    <definedName name="NHAÄP">#REF!</definedName>
    <definedName name="nhn">#REF!</definedName>
    <definedName name="NHot">#REF!</definedName>
    <definedName name="nhua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ÄI_DUNG">#REF!</definedName>
    <definedName name="nocp">#REF!</definedName>
    <definedName name="none">#REF!</definedName>
    <definedName name="NPP">#REF!</definedName>
    <definedName name="NU">#REF!</definedName>
    <definedName name="NXT">#REF!</definedName>
    <definedName name="ong">#REF!</definedName>
    <definedName name="oxy">#REF!</definedName>
    <definedName name="PA">#REF!</definedName>
    <definedName name="panen">#REF!</definedName>
    <definedName name="PChe">#REF!</definedName>
    <definedName name="pgia">#REF!</definedName>
    <definedName name="phu_luc_vua">#REF!</definedName>
    <definedName name="PHUNHUAN">#REF!</definedName>
    <definedName name="PK">#REF!</definedName>
    <definedName name="PRICE">#REF!</definedName>
    <definedName name="PRICE1">#REF!</definedName>
    <definedName name="_xlnm.Print_Area" localSheetId="3">'01-TKDD'!$A$1:$R$53</definedName>
    <definedName name="_xlnm.Print_Area" localSheetId="4">'02-NN'!$A$1:$Q$31</definedName>
    <definedName name="_xlnm.Print_Area" localSheetId="5">'03-PhiNN'!$A$1:$R$58</definedName>
    <definedName name="_xlnm.Print_Area" localSheetId="6">'04-DVHC'!$A$1:$R$51</definedName>
    <definedName name="_xlnm.Print_Area" localSheetId="8">'10-ChuChuyen'!$A$1:$AE$41</definedName>
    <definedName name="_xlnm.Print_Area" localSheetId="9">'11-CoCau'!$A$1:$AC$54</definedName>
    <definedName name="_xlnm.Print_Area" localSheetId="10">'12-BienDong'!$A$1:$G$48</definedName>
    <definedName name="_xlnm.Print_Area" localSheetId="11">'13-KHSDD'!$A$1:$L$49</definedName>
    <definedName name="_xlnm.Print_Area" localSheetId="7">'5a-DGCTH'!$A$1:$M$47</definedName>
    <definedName name="_xlnm.Print_Area" localSheetId="16">'copyB01qua'!$A$1:$E$53</definedName>
    <definedName name="_xlnm.Print_Area" localSheetId="17">'CopyDLnayquaB10'!$A$1:$D$40</definedName>
    <definedName name="_xlnm.Print_Titles" localSheetId="5">'03-PhiNN'!$6:$10</definedName>
    <definedName name="_xlnm.Print_Titles" localSheetId="9">'11-CoCau'!$7:$11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TVT">#REF!</definedName>
    <definedName name="PTVT_B">#REF!</definedName>
    <definedName name="qh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GTIEN2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">#REF!</definedName>
    <definedName name="S_2_Bï_v_nh">#REF!</definedName>
    <definedName name="san">#REF!</definedName>
    <definedName name="SCCR">#REF!</definedName>
    <definedName name="SCDT">#REF!</definedName>
    <definedName name="SCH">#REF!</definedName>
    <definedName name="SCT_BKTC">#REF!</definedName>
    <definedName name="SDDTKCT3">#REF!</definedName>
    <definedName name="SDMONG">#REF!</definedName>
    <definedName name="SEDI">#REF!</definedName>
    <definedName name="Sheet1">#REF!</definedName>
    <definedName name="SHTK">#REF!</definedName>
    <definedName name="sieucao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0r">#REF!</definedName>
    <definedName name="slg10x">#REF!</definedName>
    <definedName name="slg12r">#REF!</definedName>
    <definedName name="slg12x">#REF!</definedName>
    <definedName name="slg15r">#REF!</definedName>
    <definedName name="slg15x">#REF!</definedName>
    <definedName name="slg20r">#REF!</definedName>
    <definedName name="slg20x">#REF!</definedName>
    <definedName name="slg4r">#REF!</definedName>
    <definedName name="slg4x">#REF!</definedName>
    <definedName name="slg6r">#REF!</definedName>
    <definedName name="slg6x">#REF!</definedName>
    <definedName name="slg8r">#REF!</definedName>
    <definedName name="slg8x">#REF!</definedName>
    <definedName name="slh10r">#REF!</definedName>
    <definedName name="slh10x">#REF!</definedName>
    <definedName name="slh12r">#REF!</definedName>
    <definedName name="slh12x">#REF!</definedName>
    <definedName name="slh15r">#REF!</definedName>
    <definedName name="slh15x">#REF!</definedName>
    <definedName name="slh20r">#REF!</definedName>
    <definedName name="slh20x">#REF!</definedName>
    <definedName name="slh42n">#REF!</definedName>
    <definedName name="slh4n1">#REF!</definedName>
    <definedName name="slh4n19">#REF!</definedName>
    <definedName name="slh4n20">#REF!</definedName>
    <definedName name="slh4n21">#REF!</definedName>
    <definedName name="slh4n22">#REF!</definedName>
    <definedName name="slh4n3">#REF!</definedName>
    <definedName name="slh4n4">#REF!</definedName>
    <definedName name="slh4n8">#REF!</definedName>
    <definedName name="slh4nr">#REF!</definedName>
    <definedName name="slh4r">#REF!</definedName>
    <definedName name="slh4x">#REF!</definedName>
    <definedName name="slh6r">#REF!</definedName>
    <definedName name="slh6x">#REF!</definedName>
    <definedName name="slh8r">#REF!</definedName>
    <definedName name="slh8x">#REF!</definedName>
    <definedName name="slk">#REF!</definedName>
    <definedName name="sll">#REF!</definedName>
    <definedName name="soc3p">#REF!</definedName>
    <definedName name="Soi">#REF!</definedName>
    <definedName name="Solieukiemkecu">#REF!</definedName>
    <definedName name="son">#REF!</definedName>
    <definedName name="SORT">#REF!</definedName>
    <definedName name="SOTIEN_BKTC">#REF!</definedName>
    <definedName name="SPEC">#REF!</definedName>
    <definedName name="SPECSUMMARY">#REF!</definedName>
    <definedName name="ST_TH2_131">3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t">#REF!</definedName>
    <definedName name="SUMMARY">#REF!</definedName>
    <definedName name="sumTB">#REF!</definedName>
    <definedName name="sumXL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HBINH1">#REF!</definedName>
    <definedName name="T45QTANPHU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adao">#REF!</definedName>
    <definedName name="TAMTINH">#REF!</definedName>
    <definedName name="TANBINH1">#REF!</definedName>
    <definedName name="TANBINH2">#REF!</definedName>
    <definedName name="TANPHU">#REF!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huan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nck">#REF!</definedName>
    <definedName name="TENCN">#REF!</definedName>
    <definedName name="TG">#REF!</definedName>
    <definedName name="th">#REF!</definedName>
    <definedName name="thang">#REF!</definedName>
    <definedName name="thanhthao" hidden="1">{#N/A,#N/A,FALSE,"Chi ti?t"}</definedName>
    <definedName name="thanhtien">#REF!</definedName>
    <definedName name="thepban">#REF!</definedName>
    <definedName name="thepto">#REF!</definedName>
    <definedName name="thetichck">#REF!</definedName>
    <definedName name="THGO1pnc">#REF!</definedName>
    <definedName name="thht">#REF!</definedName>
    <definedName name="THI">#REF!</definedName>
    <definedName name="thinh">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DUC1">#REF!</definedName>
    <definedName name="THUDUC2">#REF!</definedName>
    <definedName name="thue">6</definedName>
    <definedName name="Tien">#REF!</definedName>
    <definedName name="Tim_lan_xuat_hien">#REF!</definedName>
    <definedName name="tim_xuat_hien">#REF!</definedName>
    <definedName name="TITAN">#REF!</definedName>
    <definedName name="TK">#REF!</definedName>
    <definedName name="TKCOÙ">#REF!</definedName>
    <definedName name="TKNÔÏ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on">#REF!</definedName>
    <definedName name="Tong_nhom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OP">#REF!</definedName>
    <definedName name="TOYOTA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hi">#REF!</definedName>
    <definedName name="ttronmk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v75nc">#REF!</definedName>
    <definedName name="tv75vl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y_le">#REF!</definedName>
    <definedName name="ty_le_BTN">#REF!</definedName>
    <definedName name="Ty_le1">#REF!</definedName>
    <definedName name="USD">#REF!</definedName>
    <definedName name="V_t_tõ">#REF!</definedName>
    <definedName name="VARIINST">#REF!</definedName>
    <definedName name="VARIPURC">#REF!</definedName>
    <definedName name="vat">5</definedName>
    <definedName name="vccot">#REF!</definedName>
    <definedName name="VCHT">#REF!</definedName>
    <definedName name="vctb">#REF!</definedName>
    <definedName name="vd3p">#REF!</definedName>
    <definedName name="vl1p">#REF!</definedName>
    <definedName name="vl3p">#REF!</definedName>
    <definedName name="Vlcap0.7">#REF!</definedName>
    <definedName name="VLcap1">#REF!</definedName>
    <definedName name="vldn400">#REF!</definedName>
    <definedName name="vldn600">#REF!</definedName>
    <definedName name="VLDP">#REF!</definedName>
    <definedName name="vltram">#REF!</definedName>
    <definedName name="VND">#REF!</definedName>
    <definedName name="voi">#REF!</definedName>
    <definedName name="vr3p">#REF!</definedName>
    <definedName name="VTu">#REF!</definedName>
    <definedName name="VTVUA">#REF!</definedName>
    <definedName name="VÙ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xuatk">#REF!</definedName>
    <definedName name="vungxuatl">#REF!</definedName>
    <definedName name="W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mp40">#REF!</definedName>
    <definedName name="xn">#REF!</definedName>
    <definedName name="xoanhapk">#REF!,#REF!</definedName>
    <definedName name="xoanhapl">#REF!,#REF!</definedName>
    <definedName name="xoaxuatk">#REF!</definedName>
    <definedName name="xoaxuatl">#REF!</definedName>
    <definedName name="XUAÁT">#REF!</definedName>
    <definedName name="Xuân">#REF!</definedName>
    <definedName name="xxxs">#REF!</definedName>
    <definedName name="z" hidden="1">{"'Sheet1'!$L$16"}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8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làm rõ hơn so qui định trước đây---cột này thể hiện mục đích hiện trạng</t>
        </r>
      </text>
    </comment>
    <comment ref="D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cột này thể hiện mục đích đã giao đã cho thuê nhưng chưa thực hiện theo mục đích này</t>
        </r>
      </text>
    </comment>
  </commentList>
</comments>
</file>

<file path=xl/sharedStrings.xml><?xml version="1.0" encoding="utf-8"?>
<sst xmlns="http://schemas.openxmlformats.org/spreadsheetml/2006/main" count="1678" uniqueCount="469">
  <si>
    <t>STT</t>
  </si>
  <si>
    <t xml:space="preserve"> </t>
  </si>
  <si>
    <t>BHK</t>
  </si>
  <si>
    <t>CDS</t>
  </si>
  <si>
    <t>GDC</t>
  </si>
  <si>
    <t>NKH</t>
  </si>
  <si>
    <t>TKT</t>
  </si>
  <si>
    <t>UBQ</t>
  </si>
  <si>
    <t>CLN</t>
  </si>
  <si>
    <t>DBV</t>
  </si>
  <si>
    <t>DCH</t>
  </si>
  <si>
    <t>TCN</t>
  </si>
  <si>
    <t>DGD</t>
  </si>
  <si>
    <t>TSN</t>
  </si>
  <si>
    <t>DGT</t>
  </si>
  <si>
    <t>DNL</t>
  </si>
  <si>
    <t>DSH</t>
  </si>
  <si>
    <t>DTL</t>
  </si>
  <si>
    <t>DTT</t>
  </si>
  <si>
    <t>DVH</t>
  </si>
  <si>
    <t>DYT</t>
  </si>
  <si>
    <t>LUK</t>
  </si>
  <si>
    <t>NTD</t>
  </si>
  <si>
    <t>NTS</t>
  </si>
  <si>
    <t>ONT</t>
  </si>
  <si>
    <t>TMD</t>
  </si>
  <si>
    <t>SKC</t>
  </si>
  <si>
    <t>SON</t>
  </si>
  <si>
    <t>TIN</t>
  </si>
  <si>
    <t>TON</t>
  </si>
  <si>
    <t>TSC</t>
  </si>
  <si>
    <t>TKQ</t>
  </si>
  <si>
    <t>Đất ở</t>
  </si>
  <si>
    <t>CỘNG HÒA XÃ HỘI CHỦ NGHĨA VIỆT NAM</t>
  </si>
  <si>
    <t>Độc lập - Tự do - Hạnh phúc</t>
  </si>
  <si>
    <t>Biểu 12/TKĐĐ</t>
  </si>
  <si>
    <t>BIẾN ĐỘNG DIỆN TÍCH THEO MỤC ĐÍCH SỬ DỤNG ĐẤT</t>
  </si>
  <si>
    <t xml:space="preserve">   Đơn vị báo cáo:</t>
  </si>
  <si>
    <t>Tỉnh: Đồng Nai</t>
  </si>
  <si>
    <t>Thứ tự</t>
  </si>
  <si>
    <t>MỤC ĐÍCH SỬ DỤNG</t>
  </si>
  <si>
    <t>Mã</t>
  </si>
  <si>
    <t>Ghi chú</t>
  </si>
  <si>
    <t>Tăng (+) 
giảm (-)</t>
  </si>
  <si>
    <t>I</t>
  </si>
  <si>
    <t>Tổng diện tích đất của đơn vị hành chính (1+2+3)</t>
  </si>
  <si>
    <t>Đất nông nghiệp</t>
  </si>
  <si>
    <t>NNP</t>
  </si>
  <si>
    <t>1.1</t>
  </si>
  <si>
    <t>Đất sản xuất nông nghiệp</t>
  </si>
  <si>
    <t>SXN</t>
  </si>
  <si>
    <t>1.1.1</t>
  </si>
  <si>
    <t>Đất trồng cây hàng năm</t>
  </si>
  <si>
    <t>CHN</t>
  </si>
  <si>
    <t>1.1.1.1</t>
  </si>
  <si>
    <t xml:space="preserve">   Đất trồng lúa </t>
  </si>
  <si>
    <t>LUA</t>
  </si>
  <si>
    <t>1.1.1.1.1</t>
  </si>
  <si>
    <t xml:space="preserve">          Đất chuyên trồng lúa nước</t>
  </si>
  <si>
    <t>LUC</t>
  </si>
  <si>
    <t>1.1.1.1.2</t>
  </si>
  <si>
    <t xml:space="preserve">         Đất trồng lúa nước còn lại</t>
  </si>
  <si>
    <t>1.1.1.1.3</t>
  </si>
  <si>
    <t xml:space="preserve">         Đất trồng lúa nương</t>
  </si>
  <si>
    <t>LUN</t>
  </si>
  <si>
    <t>1.1.1.2</t>
  </si>
  <si>
    <t xml:space="preserve">   Đất trồng cây hàng năm khác</t>
  </si>
  <si>
    <t>HNK</t>
  </si>
  <si>
    <t>1.1.2</t>
  </si>
  <si>
    <t>Đất trồng cây lâu năm</t>
  </si>
  <si>
    <t>1.2</t>
  </si>
  <si>
    <t>Đất lâm nghiệp</t>
  </si>
  <si>
    <t>LNP</t>
  </si>
  <si>
    <t>1.2.1</t>
  </si>
  <si>
    <t xml:space="preserve">  Đất rừng sản xuất</t>
  </si>
  <si>
    <t>RSX</t>
  </si>
  <si>
    <t>1.2.2</t>
  </si>
  <si>
    <t xml:space="preserve">  Đất rừng phòng hộ</t>
  </si>
  <si>
    <t>RPH</t>
  </si>
  <si>
    <t>1.2.3</t>
  </si>
  <si>
    <t xml:space="preserve">  Đất rừng đặc dụng</t>
  </si>
  <si>
    <t>RDD</t>
  </si>
  <si>
    <t>1.3</t>
  </si>
  <si>
    <t>Đất nuôi trồng thủy sản</t>
  </si>
  <si>
    <t>1.4</t>
  </si>
  <si>
    <t>Đất làm muối</t>
  </si>
  <si>
    <t>LMU</t>
  </si>
  <si>
    <t>1.5</t>
  </si>
  <si>
    <t>Đất nông nghiệp khác</t>
  </si>
  <si>
    <t>Đất phi nông nghiệp</t>
  </si>
  <si>
    <t>PNN</t>
  </si>
  <si>
    <t>2.1</t>
  </si>
  <si>
    <t>OCT</t>
  </si>
  <si>
    <t>2.1.1</t>
  </si>
  <si>
    <t xml:space="preserve">   Đất ở tại nông thôn</t>
  </si>
  <si>
    <t>2.1.2</t>
  </si>
  <si>
    <t xml:space="preserve">   Đất ở tại đô thị</t>
  </si>
  <si>
    <t>ODT</t>
  </si>
  <si>
    <t>2.2</t>
  </si>
  <si>
    <t>Đất chuyên dùng</t>
  </si>
  <si>
    <t>CDG</t>
  </si>
  <si>
    <t>2.2.1</t>
  </si>
  <si>
    <t xml:space="preserve">  Đất xây dựng trụ sở cơ quan </t>
  </si>
  <si>
    <t>2.2.2</t>
  </si>
  <si>
    <t xml:space="preserve">  Đất quốc phòng</t>
  </si>
  <si>
    <t>CQP</t>
  </si>
  <si>
    <t>2.2.3</t>
  </si>
  <si>
    <t xml:space="preserve">  Đất an ninh</t>
  </si>
  <si>
    <t>CAN</t>
  </si>
  <si>
    <t>2.2.4</t>
  </si>
  <si>
    <t xml:space="preserve">  Đất xây dựng công trình sự nghiệp</t>
  </si>
  <si>
    <t>DSN</t>
  </si>
  <si>
    <t>2.2.4.1</t>
  </si>
  <si>
    <t xml:space="preserve">        Đất xây dựng trụ sở của tổ chức sự nghiệp</t>
  </si>
  <si>
    <t>DTS</t>
  </si>
  <si>
    <t>2.2.4.2</t>
  </si>
  <si>
    <t xml:space="preserve">        Đất  xây dựng cơ sở văn hóa</t>
  </si>
  <si>
    <t>2.2.4.3</t>
  </si>
  <si>
    <t xml:space="preserve">        Đất xây dựng  cơ sở dịch vụ xã hội</t>
  </si>
  <si>
    <t>DXH</t>
  </si>
  <si>
    <t>2.2.4.4</t>
  </si>
  <si>
    <t xml:space="preserve">        Đất xây dựng cơ sở y tế</t>
  </si>
  <si>
    <t>2.2.4.5</t>
  </si>
  <si>
    <t xml:space="preserve">        Đất xây dựng cơ sở giáo dục và đào tạo</t>
  </si>
  <si>
    <t>2.2.4.6</t>
  </si>
  <si>
    <t xml:space="preserve">        Đất xây dựng cơ sở thể dục thể thao</t>
  </si>
  <si>
    <t>2.2.4.7</t>
  </si>
  <si>
    <t xml:space="preserve">        Đất xây dựng cơ sở khoa học và công nghệ</t>
  </si>
  <si>
    <t>DKH</t>
  </si>
  <si>
    <t>2.2.4.8</t>
  </si>
  <si>
    <t xml:space="preserve">        Đất xây dựng cơ sở ngoại giao</t>
  </si>
  <si>
    <t>DNG</t>
  </si>
  <si>
    <t>2.2.4.9</t>
  </si>
  <si>
    <t xml:space="preserve">        Đất xây dựng công trình sự nghiệp khác</t>
  </si>
  <si>
    <t>DSK</t>
  </si>
  <si>
    <t>2.2.5</t>
  </si>
  <si>
    <t xml:space="preserve">  Đất sản xuất, kinh doanh phi nông nghiệp</t>
  </si>
  <si>
    <t>CSK</t>
  </si>
  <si>
    <t>2.2.5.1</t>
  </si>
  <si>
    <t>SKK</t>
  </si>
  <si>
    <t>SKN</t>
  </si>
  <si>
    <t>SKS</t>
  </si>
  <si>
    <t>SKX</t>
  </si>
  <si>
    <t>2.2.6</t>
  </si>
  <si>
    <t xml:space="preserve">  Đất có mục đích công cộng</t>
  </si>
  <si>
    <t>CCC</t>
  </si>
  <si>
    <t>2.2.6.1</t>
  </si>
  <si>
    <t xml:space="preserve">     Đất giao thông</t>
  </si>
  <si>
    <t>2.2.6.2</t>
  </si>
  <si>
    <t xml:space="preserve">     Đất thủy lợi</t>
  </si>
  <si>
    <t>2.2.6.3</t>
  </si>
  <si>
    <t xml:space="preserve">     Đất có di tích lịch sử - văn hóa </t>
  </si>
  <si>
    <t>DDT</t>
  </si>
  <si>
    <t>2.2.6.4</t>
  </si>
  <si>
    <t xml:space="preserve">     Đất danh lam thắng cảnh</t>
  </si>
  <si>
    <t>DDL</t>
  </si>
  <si>
    <t>2.2.6.5</t>
  </si>
  <si>
    <t xml:space="preserve">    Đất sinh hoạt cộng đồng</t>
  </si>
  <si>
    <t>2.2.6.6</t>
  </si>
  <si>
    <t xml:space="preserve">    Đất khu vui chơi, giải trí công cộng</t>
  </si>
  <si>
    <t>DKV</t>
  </si>
  <si>
    <t>2.2.6.7</t>
  </si>
  <si>
    <t xml:space="preserve">     Đất công trình năng lượng</t>
  </si>
  <si>
    <t>2.2.6.8</t>
  </si>
  <si>
    <t xml:space="preserve">     Đất công trình bưu chính, viễn thông</t>
  </si>
  <si>
    <t>2.2.6.9</t>
  </si>
  <si>
    <t xml:space="preserve">     Đất chợ</t>
  </si>
  <si>
    <t>2.2.6.10</t>
  </si>
  <si>
    <t xml:space="preserve">     Đất bãi thải, xử lý chất thải</t>
  </si>
  <si>
    <t>DRA</t>
  </si>
  <si>
    <t>2.2.6.11</t>
  </si>
  <si>
    <t xml:space="preserve">     Đất công trình công cộng khác</t>
  </si>
  <si>
    <t>DCK</t>
  </si>
  <si>
    <t>2.3</t>
  </si>
  <si>
    <t xml:space="preserve"> Đất cơ sở tôn giáo</t>
  </si>
  <si>
    <t>2.4</t>
  </si>
  <si>
    <t xml:space="preserve"> Đất cơ sở tín ngưỡng</t>
  </si>
  <si>
    <t>2.5</t>
  </si>
  <si>
    <t xml:space="preserve">  Đất làm nghĩa trang, nghĩa địa, nhà tang lễ, NHT</t>
  </si>
  <si>
    <t>2.6</t>
  </si>
  <si>
    <t>Đất sông, ngòi, kênh, rạch, suối</t>
  </si>
  <si>
    <t>2.7</t>
  </si>
  <si>
    <t>Đất có mặt nước chuyên dùng</t>
  </si>
  <si>
    <t>MNC</t>
  </si>
  <si>
    <t>2.8</t>
  </si>
  <si>
    <t>Đất phi nông nghiệp khác</t>
  </si>
  <si>
    <t>PNK</t>
  </si>
  <si>
    <t xml:space="preserve"> Đất chưa sử dụng</t>
  </si>
  <si>
    <t>CSD</t>
  </si>
  <si>
    <t>3.1</t>
  </si>
  <si>
    <t xml:space="preserve">   Đất bằng chưa sử dụng</t>
  </si>
  <si>
    <t>BCS</t>
  </si>
  <si>
    <t>3.2</t>
  </si>
  <si>
    <t xml:space="preserve">   Đất đồi núi chưa sử dụng</t>
  </si>
  <si>
    <t>DCS</t>
  </si>
  <si>
    <t>3.3</t>
  </si>
  <si>
    <t xml:space="preserve">   Núi đá không có rừng cây</t>
  </si>
  <si>
    <t>NCS</t>
  </si>
  <si>
    <t>LOẠI ĐẤT</t>
  </si>
  <si>
    <t>Thø tù</t>
  </si>
  <si>
    <t>Lo¹i ®Êt</t>
  </si>
  <si>
    <t>(1)</t>
  </si>
  <si>
    <t>(2)</t>
  </si>
  <si>
    <t>(3)</t>
  </si>
  <si>
    <t>(4)=(5)+(15)</t>
  </si>
  <si>
    <t>NHK</t>
  </si>
  <si>
    <t>Đất nuôi trồng thuỷ sản</t>
  </si>
  <si>
    <t xml:space="preserve">  Đất ở tại nông thôn</t>
  </si>
  <si>
    <t>SKT</t>
  </si>
  <si>
    <t xml:space="preserve">     Đất khu công nghiệp</t>
  </si>
  <si>
    <t>2.2.5.2</t>
  </si>
  <si>
    <t xml:space="preserve">     Đất cụm công nghiệp</t>
  </si>
  <si>
    <t>2.2.5.3</t>
  </si>
  <si>
    <t xml:space="preserve">     Đất thương mại, dịch vụ</t>
  </si>
  <si>
    <t>2.2.5.4</t>
  </si>
  <si>
    <t xml:space="preserve">     Đất cơ sở sản xuất phi nông nghiệp</t>
  </si>
  <si>
    <t>2.2.5.5</t>
  </si>
  <si>
    <t xml:space="preserve">     Đất sử dụng cho hoạt động khoáng sản</t>
  </si>
  <si>
    <t>2.2.5.6</t>
  </si>
  <si>
    <t xml:space="preserve">    Đất sản xuất vật liệu xây dựng, làm đồ gốm </t>
  </si>
  <si>
    <t>Đất làm nghĩa trang, nghĩa địa, nhà tang lễ, NHT</t>
  </si>
  <si>
    <t xml:space="preserve">  Đất phi nông nghiệp khác </t>
  </si>
  <si>
    <t>Biểu 04/TKĐĐ</t>
  </si>
  <si>
    <t>Biểu 05a/TKĐĐ</t>
  </si>
  <si>
    <t>Biểu 11/TKĐĐ</t>
  </si>
  <si>
    <t>Diện tích</t>
  </si>
  <si>
    <t>Đơn vị báo cáo:</t>
  </si>
  <si>
    <t>Độc lập - Tự do - Hạnh Phúc</t>
  </si>
  <si>
    <t xml:space="preserve">Biểu 01/TKĐĐ </t>
  </si>
  <si>
    <t>THỐNG KÊ, KIỂM KÊ DIỆN TÍCH ĐẤT ĐAI</t>
  </si>
  <si>
    <t>Đơn vị tính diện tích: ha</t>
  </si>
  <si>
    <t>Tổng diện tích các loại đất trong đơn vị hành chính</t>
  </si>
  <si>
    <t>Diện tích đất theo đối tượng sử dụng</t>
  </si>
  <si>
    <t xml:space="preserve">Diện tích đất theo đối tượng quản lý </t>
  </si>
  <si>
    <t>Tổng số</t>
  </si>
  <si>
    <t>Hộ gia đình, cá nhân trong nước (GDC)</t>
  </si>
  <si>
    <t>Tổ chức trong nước (TCC)</t>
  </si>
  <si>
    <t>Tổ chức nước ngoài (NNG)</t>
  </si>
  <si>
    <t>Người Việt Nam định cư ở nước ngoài (CNN)</t>
  </si>
  <si>
    <t>Cộng đồng dân cư và Cơ sở tôn giáo (CDS)</t>
  </si>
  <si>
    <t xml:space="preserve">Tổng số </t>
  </si>
  <si>
    <t>UBND cấp xã (UBQ)</t>
  </si>
  <si>
    <t>Tổ chức phát triển quỹ đất (TPQ)</t>
  </si>
  <si>
    <t>Cộng đồng dân cư và Tổ chức khác (TKQ)</t>
  </si>
  <si>
    <t>Tổ chức kinh tế (TKT)</t>
  </si>
  <si>
    <t>Cơ quan, đơn vị của Nhà nước (TCN)</t>
  </si>
  <si>
    <t>Tổ chức sự nghiệp công lập (TSN)</t>
  </si>
  <si>
    <t xml:space="preserve"> Tổ chức khác (TKH)</t>
  </si>
  <si>
    <t>Doanh nghiệp có vốn đầu tư nước ngoài (TVN)</t>
  </si>
  <si>
    <t>Tổ chức ngoại giao (TNG)</t>
  </si>
  <si>
    <t>(5)=(8)+(9)+…+(14)</t>
  </si>
  <si>
    <t>(6)</t>
  </si>
  <si>
    <t>(7)</t>
  </si>
  <si>
    <t>II</t>
  </si>
  <si>
    <t>Đất có mặt nước ven biển (quan sát)</t>
  </si>
  <si>
    <t>MVB</t>
  </si>
  <si>
    <t xml:space="preserve">   Đất mặt nước ven biển nuôi trồng thủy sản</t>
  </si>
  <si>
    <t>MVT</t>
  </si>
  <si>
    <t xml:space="preserve">   Đất mặt nước ven biển có rừng</t>
  </si>
  <si>
    <t>MVR</t>
  </si>
  <si>
    <t xml:space="preserve">   Đất mặt nước ven biển có mục đích khác</t>
  </si>
  <si>
    <t>MVK</t>
  </si>
  <si>
    <t xml:space="preserve">Biểu 02/TKĐĐ </t>
  </si>
  <si>
    <t>THỐNG KÊ, KIỂM KÊ DIỆN TÍCH ĐẤT NÔNG NGHIỆP</t>
  </si>
  <si>
    <t>Tỉnh:  Đồng Nai</t>
  </si>
  <si>
    <t>Tổng diện tích đất nông nghiệp trong đơn vị hành chính</t>
  </si>
  <si>
    <t>(4)=(5)+(14)</t>
  </si>
  <si>
    <t>(5)=(6)+…+(13)</t>
  </si>
  <si>
    <t>(14)=(15+..+(17)</t>
  </si>
  <si>
    <t xml:space="preserve">     Đất trồng lúa </t>
  </si>
  <si>
    <t>Đất trồng cây hàng năm khác</t>
  </si>
  <si>
    <t>1.1.1.2.1</t>
  </si>
  <si>
    <t xml:space="preserve">    Đất bằng trồng cây hàng năm khác</t>
  </si>
  <si>
    <t>1.1.1.2.2</t>
  </si>
  <si>
    <t xml:space="preserve">    Đất nương rẫy trồng cây hàng năm khác</t>
  </si>
  <si>
    <t xml:space="preserve">   Đất rừng sản xuất</t>
  </si>
  <si>
    <t xml:space="preserve">Biểu 03/TKĐĐ </t>
  </si>
  <si>
    <t>THỐNG KÊ, KIỂM KÊ DIỆN TÍCH ĐẤT PHI NÔNG NGHIỆP</t>
  </si>
  <si>
    <t>Tổng diện tích đất phi nông nghiệp trong đơn vị hành chính</t>
  </si>
  <si>
    <t xml:space="preserve">     Đất khu chế xuất</t>
  </si>
  <si>
    <t>2.2.5.7</t>
  </si>
  <si>
    <t>THỐNG KÊ, KIỂM KÊ DIỆN TÍCH  ĐẤT PHÂN THEO ĐƠN VỊ HÀNH CHÍNH</t>
  </si>
  <si>
    <t>Tổng diện tích đất của đơn vị hành chính</t>
  </si>
  <si>
    <t>Diện tích phân theo đơn vị hành chính cấp dưới trực thuộc</t>
  </si>
  <si>
    <t>(4)=(5)+….+(18)</t>
  </si>
  <si>
    <t>(5)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</si>
  <si>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</si>
  <si>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</si>
  <si>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</si>
  <si>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</si>
  <si>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</si>
  <si>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</si>
  <si>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</si>
  <si>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</si>
  <si>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</si>
  <si>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</si>
  <si>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</si>
  <si>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Đất có mặt nước ven biển(quan sát)</t>
  </si>
  <si>
    <t xml:space="preserve">THỐNG KÊ, KIỂM KÊ DIỆN TÍCH ĐẤT THEO MỤC ĐÍCH ĐƯỢC GIAO, </t>
  </si>
  <si>
    <t xml:space="preserve"> ĐƯỢC THUÊ, ĐƯỢC CHUYỂN MỤC ĐÍCH SỬ DỤNG ĐẤT NHƯNG CHƯA THỰC HIỆN  </t>
  </si>
  <si>
    <t>MỤC ĐÍCH SỬ DỤNG ĐẤT THEO QUYẾT ĐỊNH GIAO, ĐƯỢC THUÊ, CHUYỂN MỤC ĐÍCH</t>
  </si>
  <si>
    <t>Diện tích theo đối tượng được giao đất, thuê đất chưa thực hiện</t>
  </si>
  <si>
    <t>Cơ quan đơn vị của Nhà nước (TCN)</t>
  </si>
  <si>
    <t>Tổ chức khác   (TKH)</t>
  </si>
  <si>
    <t>(4)=(5)+…+(13)</t>
  </si>
  <si>
    <t>Tổng diện tích đất nông nghiệp và phi nông nghiệp</t>
  </si>
  <si>
    <t>Ghi chú: Chi tiết từng trường hợp được giao, được thuê, được chuyển mục đích sử dụng nhưng chưa thực hiện có danh sách kèm theo (Biểu 5b/TKĐĐ)</t>
  </si>
  <si>
    <t>Mã đối tượng</t>
  </si>
  <si>
    <t xml:space="preserve"> Đơn vị báo cáo:</t>
  </si>
  <si>
    <t>Tổ chức khác (TKH)</t>
  </si>
  <si>
    <t xml:space="preserve">        Đơn vị báo cáo:</t>
  </si>
  <si>
    <t>Biểu 10 /TKĐĐ</t>
  </si>
  <si>
    <t>PHÂN TÍCH NGUYÊN NHÂN TĂNG, GIẢM DIỆN TÍCH CỦA CÁC LOẠI ĐẤT</t>
  </si>
  <si>
    <t xml:space="preserve">        Tỉnh: Đồng Nai</t>
  </si>
  <si>
    <t>Đất nghĩa trang, nghĩa địa, nhà tang lễ, NHT</t>
  </si>
  <si>
    <t xml:space="preserve">CƠ CẤU DIỆN TÍCH  THEO MỤC ĐÍCH SỬ DỤNG ĐẤT VÀ ĐỐI TƯỢNG SỬ DỤNG, QUẢN LÝ ĐẤT </t>
  </si>
  <si>
    <t xml:space="preserve"> Cơ cấu diện tích loại đất so với tổng diện tích trong đơn vị hành chính </t>
  </si>
  <si>
    <t>Cơ cấu diện tích theo đối tượng sử dụng</t>
  </si>
  <si>
    <t>Hộ gia đình cá nhân trong nước(GDC)</t>
  </si>
  <si>
    <t>Cộng đồng dân cư và cơ sở tôn giáo (CDS)</t>
  </si>
  <si>
    <t>Cộng đồng dân cư và Tổ chức khác  (TKQ)</t>
  </si>
  <si>
    <t>%</t>
  </si>
  <si>
    <t>Tổng diện tích đất của ĐVHC (1+2+3)</t>
  </si>
  <si>
    <t xml:space="preserve">Biểu 13/TKĐĐ </t>
  </si>
  <si>
    <t xml:space="preserve"> SO SÁNH HIỆN TRẠNG SỬ DỤNG ĐẤT VÀ KẾ HOẠCH SỬ DỤNG ĐẤT TRONG KỲ QUY HOẠCH</t>
  </si>
  <si>
    <t xml:space="preserve">         Tỉnh: Đồng Nai</t>
  </si>
  <si>
    <t xml:space="preserve">So sánh hiện trạng sử dụng đất và chỉ tiêu quy hoạch, kế hoạch sử dụng đất tính của năm thống kê, kiểm kê </t>
  </si>
  <si>
    <t>So sánh diện tích chuyển mục đích giữa số liệu thống kê, kiểm kê đất đai với số liệu quy hoạch, kế hoạch sử dụng đất giữa năm …. với năm…..</t>
  </si>
  <si>
    <t>Diện tích thống kê, kiểm kê đất đai</t>
  </si>
  <si>
    <t xml:space="preserve">Diện tích theo quy hoạch/kế hoạch sử dụng đất </t>
  </si>
  <si>
    <t xml:space="preserve">So sánh </t>
  </si>
  <si>
    <t>Diện tích chuyển đi</t>
  </si>
  <si>
    <t xml:space="preserve">Diện tích chuyển đến </t>
  </si>
  <si>
    <t>Diện tích biến động trong kỳ thống kê, kiểm kê đất đai</t>
  </si>
  <si>
    <t>Diện tích chuyển mục đích theo quy hoạch, kế hoạch sử dụng đất</t>
  </si>
  <si>
    <t>So sánh</t>
  </si>
  <si>
    <t>(6)=(4)-(5)</t>
  </si>
  <si>
    <t>(9)=(7)-(8)</t>
  </si>
  <si>
    <t>(12)=(10)-(11)</t>
  </si>
  <si>
    <t>Mục đích sử dụng</t>
  </si>
  <si>
    <t>Diện tích (ha)</t>
  </si>
  <si>
    <t xml:space="preserve">   Tổng diện tích tự nhiên</t>
  </si>
  <si>
    <t>I. Đất nông nghiệp</t>
  </si>
  <si>
    <t>1. Đất sản xuất nông nghiệp</t>
  </si>
  <si>
    <t>2. Đất lâm nghiệp</t>
  </si>
  <si>
    <t>3. Đất nuôi trồng thuỷ sản</t>
  </si>
  <si>
    <t>4. Đất nông nghiệp khác</t>
  </si>
  <si>
    <t>II. Đất phi nông nghiệp</t>
  </si>
  <si>
    <t>1. Đất ở</t>
  </si>
  <si>
    <t>2. Đất chuyên dùng</t>
  </si>
  <si>
    <t>3. Đất cơ sở tôn giáo</t>
  </si>
  <si>
    <t>4. Đất cơ sở tín ngưỡng</t>
  </si>
  <si>
    <t>5. Đất nghĩa trang, nghĩa địa</t>
  </si>
  <si>
    <t xml:space="preserve">6. Đất sông, ngòi, kênh,  rạch, suối </t>
  </si>
  <si>
    <t>7. Đất có mặt nước chuyên dùng</t>
  </si>
  <si>
    <t>8. Đất phi nông nghiệp khác</t>
  </si>
  <si>
    <t>III. Đất chưa sử dụng</t>
  </si>
  <si>
    <t>1. Đất bằng chưa sử dụng</t>
  </si>
  <si>
    <t>2. Đất đồi núi chưa sử dụng</t>
  </si>
  <si>
    <t>3. Núi đá không có rừng cây</t>
  </si>
  <si>
    <t>Bảng 01: Thống kê diện tích theo mục đích sử dụng</t>
  </si>
  <si>
    <t>Tỷ lệ (%)</t>
  </si>
  <si>
    <t>MALĐ</t>
  </si>
  <si>
    <t>Loại đối tượng</t>
  </si>
  <si>
    <t>Theo mục đích sử dụng (ha)</t>
  </si>
  <si>
    <t>Đất chưa sử dụng</t>
  </si>
  <si>
    <t>I. Được giao sử dụng</t>
  </si>
  <si>
    <t>1. Hộ gia đình, cá nhân</t>
  </si>
  <si>
    <t>2. Tổ chức trong nước</t>
  </si>
  <si>
    <t>- Tổ chức kinh tế</t>
  </si>
  <si>
    <t>- Cơ quan, đơn vị của Nhà nước</t>
  </si>
  <si>
    <t>- Công trình sự nghiệp công lập</t>
  </si>
  <si>
    <t>- Tổ chức khác</t>
  </si>
  <si>
    <t>3. Doanh nghiệp có vốn đầu tư nước ngoài</t>
  </si>
  <si>
    <t xml:space="preserve">4. Người Việt Nam định cư ở nước ngoài </t>
  </si>
  <si>
    <t xml:space="preserve">5. Cộng đồng dân cư và cơ sở tôn giáo </t>
  </si>
  <si>
    <t>II. Được giao quản lý</t>
  </si>
  <si>
    <t>1. UBND cấp xã</t>
  </si>
  <si>
    <t>2. Tổ chức phát triễn quỹ đất</t>
  </si>
  <si>
    <t>3. Cộng đồng dân cư và tổ chức khác</t>
  </si>
  <si>
    <t>Bảng 02: Thống kê diện tích theo đối tượng sử dụng, quản lý</t>
  </si>
  <si>
    <t>MAĐT</t>
  </si>
  <si>
    <t>TCC</t>
  </si>
  <si>
    <t>TKH</t>
  </si>
  <si>
    <t>NNG</t>
  </si>
  <si>
    <t>CNN</t>
  </si>
  <si>
    <t>TPQ</t>
  </si>
  <si>
    <t>Mục đích sử dụng đất</t>
  </si>
  <si>
    <t>Tăng (+); giảm (-)</t>
  </si>
  <si>
    <t xml:space="preserve">Bảng 03: Biến động diện tích theo mục đích sử dụng đất </t>
  </si>
  <si>
    <t>Mã LĐ</t>
  </si>
  <si>
    <t xml:space="preserve">Bảng 04: Biến động theo đối tượng sử dụng, đối tượng quản lý đất </t>
  </si>
  <si>
    <t>(15)=(16)+...+(18)</t>
  </si>
  <si>
    <t>Loại đất</t>
  </si>
  <si>
    <t>Giảm khác</t>
  </si>
  <si>
    <t xml:space="preserve">Đất trồng cây lâu năm </t>
  </si>
  <si>
    <t>Đất rừng sản xuất</t>
  </si>
  <si>
    <t>Đất rừng phòng hộ</t>
  </si>
  <si>
    <t>Đất rừng đặc dụng</t>
  </si>
  <si>
    <t xml:space="preserve">Đất ở tại nông thôn </t>
  </si>
  <si>
    <t>Đất ở tại đô thị</t>
  </si>
  <si>
    <t>Đất bằng chưa sử dụng</t>
  </si>
  <si>
    <t>Đất đồi núi chưa sử dụng</t>
  </si>
  <si>
    <t>Núi đá không có rừng cây</t>
  </si>
  <si>
    <t>Cơ cấu diện tích theo đối tượng quản lý</t>
  </si>
  <si>
    <t>Đơn vị tính: ha</t>
  </si>
  <si>
    <t>Tăng khác</t>
  </si>
  <si>
    <t>Số liệu của phần mềm tính ra</t>
  </si>
  <si>
    <t>Số liệu tăng giảm khác đưa vào TK2015</t>
  </si>
  <si>
    <t>Đất xây dựng công trình sự nghiệp</t>
  </si>
  <si>
    <t>Đất có mục đích công cộng</t>
  </si>
  <si>
    <t>Đất cơ sở tôn giáo</t>
  </si>
  <si>
    <t>Đất cơ sở tín ngưỡng</t>
  </si>
  <si>
    <t xml:space="preserve">  (Đến ngày 31/12/2015)</t>
  </si>
  <si>
    <t>Người lập biểu</t>
  </si>
  <si>
    <t>Ngày        tháng        năm 2016</t>
  </si>
  <si>
    <r>
      <t>(15)</t>
    </r>
    <r>
      <rPr>
        <sz val="6"/>
        <color indexed="8"/>
        <rFont val="Times New Roman"/>
        <family val="1"/>
      </rPr>
      <t>=(16)+...+(18)</t>
    </r>
  </si>
  <si>
    <t>Diện tích năm 2015</t>
  </si>
  <si>
    <t>Đất trồng lúa</t>
  </si>
  <si>
    <t xml:space="preserve">Đất xây dựng trụ sở cơ quan </t>
  </si>
  <si>
    <t>Đất quốc phòng</t>
  </si>
  <si>
    <t>Đất an ninh</t>
  </si>
  <si>
    <t>Đất sản xuất, kinh doanh phi nông nghiệp</t>
  </si>
  <si>
    <t>So với năm 2014</t>
  </si>
  <si>
    <t>Huyện: Định Quán</t>
  </si>
  <si>
    <t>Gia Canh</t>
  </si>
  <si>
    <t>La Ngà</t>
  </si>
  <si>
    <t>Ngọc Định</t>
  </si>
  <si>
    <t>Phú Cường</t>
  </si>
  <si>
    <t>Phú Hòa</t>
  </si>
  <si>
    <t>Phú Lợi</t>
  </si>
  <si>
    <t>Phú Ngọc</t>
  </si>
  <si>
    <t>Phú Tân</t>
  </si>
  <si>
    <t>Phú Túc</t>
  </si>
  <si>
    <t>Phú Vinh</t>
  </si>
  <si>
    <t>Suối Nho</t>
  </si>
  <si>
    <t>Túc Trưng</t>
  </si>
  <si>
    <t>Thanh Sơn</t>
  </si>
  <si>
    <t>TT. Định Quán</t>
  </si>
  <si>
    <r>
      <t xml:space="preserve">Ủy ban nhân dân </t>
    </r>
    <r>
      <rPr>
        <b/>
        <sz val="10"/>
        <color indexed="10"/>
        <rFont val="Times New Roman"/>
        <family val="1"/>
      </rPr>
      <t>huyện Định Quán</t>
    </r>
  </si>
  <si>
    <t>NN</t>
  </si>
  <si>
    <t>PiNN</t>
  </si>
  <si>
    <t>ChuaSD</t>
  </si>
  <si>
    <t>DT</t>
  </si>
  <si>
    <t>DL</t>
  </si>
  <si>
    <t xml:space="preserve">        Huyện: Định Quán</t>
  </si>
  <si>
    <t xml:space="preserve">         Huyện: Định Quán</t>
  </si>
  <si>
    <t>(6) = (4) - (5)</t>
  </si>
  <si>
    <t>Phòng Tài nguyên và Môi trường huyện Định Quán</t>
  </si>
  <si>
    <t xml:space="preserve">  (Đến ngày 31/12/2018)</t>
  </si>
  <si>
    <t>Ngày        tháng        năm 2019</t>
  </si>
  <si>
    <t>Ngày          tháng          năm 2019</t>
  </si>
  <si>
    <t>Ngày         tháng         năm 2019</t>
  </si>
  <si>
    <t xml:space="preserve"> (Đến ngày 31/12/2018)</t>
  </si>
  <si>
    <t>(Từ ngày 01/01/2018 đến ngày 31/12/2018)</t>
  </si>
  <si>
    <t>Ngày        tháng         năm 2019</t>
  </si>
  <si>
    <t>Ngày      tháng      năm  2019</t>
  </si>
  <si>
    <t>Ngày          tháng          năm  2019</t>
  </si>
  <si>
    <t>Năm 2018 so với năm 2017</t>
  </si>
  <si>
    <t>Diện tích năm 2018</t>
  </si>
  <si>
    <t>Diện tích 
năm 2017</t>
  </si>
  <si>
    <t>So với năm 2017</t>
  </si>
  <si>
    <t>Ngày         tháng          năm 2019</t>
  </si>
  <si>
    <t>Năm 2017</t>
  </si>
  <si>
    <t xml:space="preserve">   (Đến ngày 31/12/2018)</t>
  </si>
  <si>
    <t xml:space="preserve">    Ngày        tháng         năm 2019</t>
  </si>
  <si>
    <t xml:space="preserve">          Đơn vị báo cáo:</t>
  </si>
  <si>
    <t>Đơn vị thực hiện</t>
  </si>
  <si>
    <t>Văn phòng Đăng ký Đất đai tỉnh Đồng Nai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</si>
</sst>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0_);\(0\)"/>
    <numFmt numFmtId="170" formatCode="\(#\)"/>
    <numFmt numFmtId="171" formatCode="#,##0;[Red]#,##0"/>
    <numFmt numFmtId="172" formatCode="#,##0.0000_);\(#,##0.0000\)"/>
    <numFmt numFmtId="173" formatCode="_(* #,##0.0000_);_(* \(#,##0.0000\);_(* &quot;-&quot;????_);_(@_)"/>
    <numFmt numFmtId="174" formatCode="_(* #,##0.00000_);_(* \(#,##0.00000\);_(* &quot;-&quot;?????_);_(@_)"/>
    <numFmt numFmtId="175" formatCode="_(* #,##0.0_);_(* \(#,##0.0\);_(* &quot;-&quot;?_);_(@_)"/>
    <numFmt numFmtId="176" formatCode="_(* #,##0.0000_);_(* \(#,##0.0000\);_(* &quot;-&quot;?_);_(@_)"/>
    <numFmt numFmtId="177" formatCode="_(* #,##0.000_);_(* \(#,##0.000\);_(* &quot;-&quot;?_);_(@_)"/>
    <numFmt numFmtId="178" formatCode="_(* #,##0.00_);_(* \(#,##0.00\);_(* &quot;-&quot;?_);_(@_)"/>
    <numFmt numFmtId="179" formatCode="_(* #,##0.000_);_(* \(#,##0.000\);_(* &quot;-&quot;????_);_(@_)"/>
    <numFmt numFmtId="180" formatCode="_(* #,##0.00_);_(* \(#,##0.00\);_(* &quot;-&quot;????_);_(@_)"/>
    <numFmt numFmtId="181" formatCode="_(* #,##0.0_);_(* \(#,##0.0\);_(* &quot;-&quot;????_);_(@_)"/>
    <numFmt numFmtId="182" formatCode="_(* #,##0.0000_);_(* \(#,##0.0000\);_(* &quot;-&quot;?????_);_(@_)"/>
    <numFmt numFmtId="183" formatCode="_(* #,##0.000_);_(* \(#,##0.000\);_(* &quot;-&quot;?????_);_(@_)"/>
    <numFmt numFmtId="184" formatCode="_(* #,##0.00_);_(* \(#,##0.00\);_(* &quot;-&quot;?????_);_(@_)"/>
    <numFmt numFmtId="185" formatCode="_(* #.##0.000_);_(* \(#.##0.000\);_(* &quot;-&quot;?????_);_(@_)"/>
  </numFmts>
  <fonts count="137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b/>
      <sz val="10"/>
      <name val="Helv"/>
      <family val="0"/>
    </font>
    <font>
      <u val="single"/>
      <sz val="10.5"/>
      <color indexed="36"/>
      <name val=".VnTime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.5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VNI-Helve-Condens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.VnTime"/>
      <family val="2"/>
    </font>
    <font>
      <b/>
      <sz val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.Vn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.VnArial"/>
      <family val="2"/>
    </font>
    <font>
      <sz val="8"/>
      <name val=".VnArial Narrow"/>
      <family val="2"/>
    </font>
    <font>
      <i/>
      <sz val="9"/>
      <name val="Arial"/>
      <family val="2"/>
    </font>
    <font>
      <sz val="9"/>
      <name val=".VnArial Narrow"/>
      <family val="2"/>
    </font>
    <font>
      <sz val="10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 Narrow"/>
      <family val="2"/>
    </font>
    <font>
      <b/>
      <sz val="10"/>
      <name val=".VnArial Narrow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.VnTimeH"/>
      <family val="2"/>
    </font>
    <font>
      <b/>
      <u val="single"/>
      <sz val="9"/>
      <name val=".VnTime"/>
      <family val="2"/>
    </font>
    <font>
      <b/>
      <i/>
      <sz val="9"/>
      <name val=".VnTimeH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u val="single"/>
      <sz val="11"/>
      <name val="Arial"/>
      <family val="2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.VnArial Narrow"/>
      <family val="2"/>
    </font>
    <font>
      <b/>
      <sz val="9"/>
      <name val=".VnArial"/>
      <family val="2"/>
    </font>
    <font>
      <b/>
      <i/>
      <sz val="9"/>
      <name val="Arial"/>
      <family val="2"/>
    </font>
    <font>
      <b/>
      <i/>
      <sz val="9"/>
      <name val=".VnArial Narrow"/>
      <family val="2"/>
    </font>
    <font>
      <b/>
      <i/>
      <sz val="9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Arial"/>
      <family val="2"/>
    </font>
    <font>
      <b/>
      <i/>
      <sz val="10"/>
      <color indexed="10"/>
      <name val="Times New Roman"/>
      <family val="1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4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7" borderId="0" applyNumberFormat="0" applyBorder="0" applyAlignment="0" applyProtection="0"/>
    <xf numFmtId="0" fontId="106" fillId="4" borderId="0" applyNumberFormat="0" applyBorder="0" applyAlignment="0" applyProtection="0"/>
    <xf numFmtId="0" fontId="107" fillId="7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0" borderId="0" applyNumberFormat="0" applyBorder="0" applyAlignment="0" applyProtection="0"/>
    <xf numFmtId="0" fontId="107" fillId="7" borderId="0" applyNumberFormat="0" applyBorder="0" applyAlignment="0" applyProtection="0"/>
    <xf numFmtId="0" fontId="107" fillId="3" borderId="0" applyNumberFormat="0" applyBorder="0" applyAlignment="0" applyProtection="0"/>
    <xf numFmtId="0" fontId="107" fillId="13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8" fillId="17" borderId="0" applyNumberFormat="0" applyBorder="0" applyAlignment="0" applyProtection="0"/>
    <xf numFmtId="0" fontId="21" fillId="18" borderId="1" applyNumberFormat="0" applyAlignment="0" applyProtection="0"/>
    <xf numFmtId="0" fontId="3" fillId="0" borderId="0">
      <alignment/>
      <protection/>
    </xf>
    <xf numFmtId="0" fontId="109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1" fillId="7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2" fillId="9" borderId="1" applyNumberFormat="0" applyAlignment="0" applyProtection="0"/>
    <xf numFmtId="10" fontId="5" fillId="18" borderId="6" applyNumberFormat="0" applyBorder="0" applyAlignment="0" applyProtection="0"/>
    <xf numFmtId="0" fontId="10" fillId="0" borderId="0">
      <alignment/>
      <protection/>
    </xf>
    <xf numFmtId="0" fontId="23" fillId="0" borderId="7" applyNumberFormat="0" applyFill="0" applyAlignment="0" applyProtection="0"/>
    <xf numFmtId="0" fontId="11" fillId="0" borderId="8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21" borderId="9" applyNumberFormat="0" applyFont="0" applyAlignment="0" applyProtection="0"/>
    <xf numFmtId="0" fontId="113" fillId="18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11">
      <alignment horizontal="center"/>
      <protection locked="0"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164" fontId="12" fillId="0" borderId="0">
      <alignment/>
      <protection/>
    </xf>
    <xf numFmtId="0" fontId="19" fillId="22" borderId="6">
      <alignment horizontal="left" vertical="center"/>
      <protection/>
    </xf>
    <xf numFmtId="5" fontId="20" fillId="0" borderId="13">
      <alignment horizontal="left" vertical="top"/>
      <protection/>
    </xf>
    <xf numFmtId="5" fontId="39" fillId="0" borderId="14">
      <alignment horizontal="left" vertical="top"/>
      <protection/>
    </xf>
    <xf numFmtId="0" fontId="40" fillId="0" borderId="14">
      <alignment horizontal="left" vertical="center"/>
      <protection/>
    </xf>
    <xf numFmtId="0" fontId="114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</cellStyleXfs>
  <cellXfs count="605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15">
      <alignment/>
      <protection/>
    </xf>
    <xf numFmtId="0" fontId="0" fillId="0" borderId="0" xfId="80" applyFont="1" applyFill="1" applyAlignment="1">
      <alignment horizontal="left"/>
      <protection/>
    </xf>
    <xf numFmtId="0" fontId="28" fillId="0" borderId="0" xfId="80" applyFont="1" applyFill="1" applyAlignment="1">
      <alignment horizontal="center"/>
      <protection/>
    </xf>
    <xf numFmtId="0" fontId="39" fillId="0" borderId="0" xfId="80" applyFont="1" applyFill="1" applyAlignment="1">
      <alignment horizontal="center"/>
      <protection/>
    </xf>
    <xf numFmtId="0" fontId="0" fillId="0" borderId="0" xfId="80" applyFont="1" applyFill="1">
      <alignment/>
      <protection/>
    </xf>
    <xf numFmtId="0" fontId="0" fillId="0" borderId="0" xfId="80" applyFont="1" applyFill="1">
      <alignment/>
      <protection/>
    </xf>
    <xf numFmtId="0" fontId="28" fillId="0" borderId="0" xfId="80" applyFont="1" applyFill="1" applyAlignment="1">
      <alignment horizontal="center"/>
      <protection/>
    </xf>
    <xf numFmtId="0" fontId="0" fillId="0" borderId="0" xfId="80" applyFont="1" applyFill="1" applyAlignment="1">
      <alignment horizontal="center"/>
      <protection/>
    </xf>
    <xf numFmtId="0" fontId="0" fillId="0" borderId="0" xfId="80" applyFont="1" applyFill="1" applyAlignment="1">
      <alignment horizontal="center"/>
      <protection/>
    </xf>
    <xf numFmtId="0" fontId="34" fillId="0" borderId="0" xfId="80" applyFont="1" applyFill="1">
      <alignment/>
      <protection/>
    </xf>
    <xf numFmtId="0" fontId="34" fillId="0" borderId="0" xfId="80" applyFont="1" applyFill="1" applyBorder="1" applyAlignment="1">
      <alignment horizontal="center"/>
      <protection/>
    </xf>
    <xf numFmtId="0" fontId="34" fillId="0" borderId="0" xfId="80" applyFont="1" applyFill="1" applyBorder="1" applyAlignment="1">
      <alignment/>
      <protection/>
    </xf>
    <xf numFmtId="0" fontId="34" fillId="0" borderId="0" xfId="80" applyFont="1" applyFill="1" applyAlignment="1">
      <alignment vertical="top"/>
      <protection/>
    </xf>
    <xf numFmtId="0" fontId="28" fillId="0" borderId="0" xfId="80" applyFont="1" applyFill="1" applyAlignment="1">
      <alignment vertical="center" wrapText="1"/>
      <protection/>
    </xf>
    <xf numFmtId="0" fontId="34" fillId="0" borderId="0" xfId="80" applyFont="1" applyFill="1" applyAlignment="1">
      <alignment vertical="center" wrapText="1"/>
      <protection/>
    </xf>
    <xf numFmtId="0" fontId="34" fillId="0" borderId="0" xfId="80" applyFont="1" applyFill="1" applyAlignment="1">
      <alignment horizontal="left"/>
      <protection/>
    </xf>
    <xf numFmtId="0" fontId="5" fillId="0" borderId="0" xfId="80" applyFont="1" applyFill="1">
      <alignment/>
      <protection/>
    </xf>
    <xf numFmtId="0" fontId="0" fillId="0" borderId="0" xfId="80" applyFont="1" applyFill="1" applyBorder="1">
      <alignment/>
      <protection/>
    </xf>
    <xf numFmtId="0" fontId="30" fillId="0" borderId="0" xfId="80" applyFont="1" applyFill="1" applyAlignment="1">
      <alignment horizontal="left"/>
      <protection/>
    </xf>
    <xf numFmtId="0" fontId="30" fillId="0" borderId="0" xfId="80" applyFont="1" applyFill="1" applyAlignment="1">
      <alignment horizontal="centerContinuous"/>
      <protection/>
    </xf>
    <xf numFmtId="0" fontId="26" fillId="0" borderId="0" xfId="80" applyFont="1" applyFill="1" applyBorder="1" applyAlignment="1">
      <alignment/>
      <protection/>
    </xf>
    <xf numFmtId="0" fontId="18" fillId="0" borderId="0" xfId="80" applyFont="1" applyFill="1" applyAlignment="1">
      <alignment horizontal="center" vertical="center"/>
      <protection/>
    </xf>
    <xf numFmtId="0" fontId="5" fillId="0" borderId="0" xfId="80" applyFont="1" applyFill="1" applyAlignment="1">
      <alignment vertical="justify"/>
      <protection/>
    </xf>
    <xf numFmtId="0" fontId="33" fillId="0" borderId="0" xfId="80" applyFont="1" applyFill="1" applyBorder="1" applyAlignment="1">
      <alignment horizontal="center"/>
      <protection/>
    </xf>
    <xf numFmtId="0" fontId="33" fillId="0" borderId="0" xfId="80" applyFont="1" applyFill="1" applyAlignment="1">
      <alignment horizontal="center" wrapText="1"/>
      <protection/>
    </xf>
    <xf numFmtId="0" fontId="34" fillId="0" borderId="0" xfId="80" applyFont="1" applyFill="1" applyAlignment="1">
      <alignment horizontal="center"/>
      <protection/>
    </xf>
    <xf numFmtId="0" fontId="38" fillId="0" borderId="0" xfId="80" applyFont="1" applyFill="1">
      <alignment/>
      <protection/>
    </xf>
    <xf numFmtId="49" fontId="5" fillId="0" borderId="0" xfId="80" applyNumberFormat="1" applyFont="1" applyFill="1" applyBorder="1">
      <alignment/>
      <protection/>
    </xf>
    <xf numFmtId="49" fontId="5" fillId="0" borderId="4" xfId="80" applyNumberFormat="1" applyFont="1" applyFill="1" applyBorder="1">
      <alignment/>
      <protection/>
    </xf>
    <xf numFmtId="0" fontId="5" fillId="0" borderId="0" xfId="80" applyFont="1" applyFill="1" applyAlignment="1">
      <alignment horizontal="center"/>
      <protection/>
    </xf>
    <xf numFmtId="0" fontId="40" fillId="0" borderId="0" xfId="80" applyFont="1" applyFill="1" applyAlignment="1">
      <alignment horizontal="center"/>
      <protection/>
    </xf>
    <xf numFmtId="0" fontId="34" fillId="0" borderId="0" xfId="80" applyFont="1" applyFill="1" applyAlignment="1">
      <alignment vertical="center"/>
      <protection/>
    </xf>
    <xf numFmtId="0" fontId="30" fillId="0" borderId="0" xfId="80" applyFont="1" applyFill="1" applyBorder="1" applyAlignment="1">
      <alignment/>
      <protection/>
    </xf>
    <xf numFmtId="0" fontId="48" fillId="0" borderId="0" xfId="80" applyFont="1" applyFill="1">
      <alignment/>
      <protection/>
    </xf>
    <xf numFmtId="0" fontId="31" fillId="0" borderId="0" xfId="80" applyFont="1" applyFill="1" applyAlignment="1">
      <alignment horizontal="left"/>
      <protection/>
    </xf>
    <xf numFmtId="0" fontId="31" fillId="0" borderId="0" xfId="80" applyFont="1" applyFill="1" applyBorder="1" applyAlignment="1">
      <alignment horizontal="center"/>
      <protection/>
    </xf>
    <xf numFmtId="0" fontId="31" fillId="0" borderId="4" xfId="80" applyFont="1" applyFill="1" applyBorder="1" applyAlignment="1">
      <alignment horizontal="center"/>
      <protection/>
    </xf>
    <xf numFmtId="0" fontId="49" fillId="0" borderId="0" xfId="80" applyFont="1" applyFill="1" applyAlignment="1">
      <alignment/>
      <protection/>
    </xf>
    <xf numFmtId="0" fontId="32" fillId="0" borderId="0" xfId="80" applyFont="1" applyFill="1" applyAlignment="1">
      <alignment/>
      <protection/>
    </xf>
    <xf numFmtId="0" fontId="0" fillId="0" borderId="0" xfId="80" applyFont="1" applyFill="1" applyAlignment="1">
      <alignment/>
      <protection/>
    </xf>
    <xf numFmtId="0" fontId="28" fillId="0" borderId="0" xfId="80" applyFont="1" applyFill="1" applyAlignment="1">
      <alignment/>
      <protection/>
    </xf>
    <xf numFmtId="0" fontId="45" fillId="0" borderId="0" xfId="80" applyFont="1" applyFill="1" applyBorder="1" applyAlignment="1">
      <alignment horizontal="left"/>
      <protection/>
    </xf>
    <xf numFmtId="0" fontId="45" fillId="0" borderId="0" xfId="80" applyFont="1" applyFill="1" applyBorder="1" applyAlignment="1">
      <alignment/>
      <protection/>
    </xf>
    <xf numFmtId="0" fontId="45" fillId="0" borderId="0" xfId="80" applyFont="1" applyFill="1" applyBorder="1" applyAlignment="1">
      <alignment horizontal="center" wrapText="1"/>
      <protection/>
    </xf>
    <xf numFmtId="43" fontId="0" fillId="0" borderId="15" xfId="53" applyFont="1" applyFill="1" applyBorder="1" applyAlignment="1">
      <alignment vertical="center"/>
    </xf>
    <xf numFmtId="0" fontId="53" fillId="0" borderId="0" xfId="80" applyFont="1" applyFill="1" applyBorder="1" applyAlignment="1">
      <alignment/>
      <protection/>
    </xf>
    <xf numFmtId="0" fontId="53" fillId="0" borderId="0" xfId="80" applyFont="1" applyFill="1" applyAlignment="1">
      <alignment/>
      <protection/>
    </xf>
    <xf numFmtId="43" fontId="0" fillId="0" borderId="0" xfId="53" applyFont="1" applyFill="1" applyBorder="1" applyAlignment="1">
      <alignment vertical="center"/>
    </xf>
    <xf numFmtId="43" fontId="0" fillId="0" borderId="0" xfId="80" applyNumberFormat="1" applyFont="1" applyFill="1" applyBorder="1" applyAlignment="1">
      <alignment vertical="center"/>
      <protection/>
    </xf>
    <xf numFmtId="0" fontId="28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38" fillId="0" borderId="0" xfId="80" applyFont="1" applyFill="1">
      <alignment/>
      <protection/>
    </xf>
    <xf numFmtId="0" fontId="27" fillId="0" borderId="0" xfId="80" applyFont="1" applyFill="1">
      <alignment/>
      <protection/>
    </xf>
    <xf numFmtId="0" fontId="38" fillId="0" borderId="16" xfId="80" applyFont="1" applyFill="1" applyBorder="1" applyAlignment="1">
      <alignment horizontal="center" vertical="center" wrapText="1"/>
      <protection/>
    </xf>
    <xf numFmtId="0" fontId="38" fillId="0" borderId="16" xfId="80" applyFont="1" applyFill="1" applyBorder="1">
      <alignment/>
      <protection/>
    </xf>
    <xf numFmtId="0" fontId="57" fillId="0" borderId="0" xfId="80" applyFont="1" applyFill="1" applyBorder="1" applyAlignment="1">
      <alignment vertical="center"/>
      <protection/>
    </xf>
    <xf numFmtId="0" fontId="57" fillId="0" borderId="0" xfId="80" applyFont="1" applyFill="1" applyAlignment="1">
      <alignment vertical="center" wrapText="1"/>
      <protection/>
    </xf>
    <xf numFmtId="0" fontId="39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left" vertical="center"/>
      <protection/>
    </xf>
    <xf numFmtId="0" fontId="28" fillId="0" borderId="0" xfId="80" applyFont="1" applyFill="1" applyAlignment="1">
      <alignment horizontal="center" vertical="top"/>
      <protection/>
    </xf>
    <xf numFmtId="0" fontId="18" fillId="0" borderId="0" xfId="80" applyFont="1" applyFill="1">
      <alignment/>
      <protection/>
    </xf>
    <xf numFmtId="0" fontId="0" fillId="0" borderId="0" xfId="80" applyFont="1" applyFill="1" applyAlignment="1">
      <alignment vertical="center"/>
      <protection/>
    </xf>
    <xf numFmtId="43" fontId="48" fillId="0" borderId="0" xfId="53" applyNumberFormat="1" applyFont="1" applyFill="1" applyAlignment="1">
      <alignment/>
    </xf>
    <xf numFmtId="0" fontId="5" fillId="0" borderId="0" xfId="80" applyFont="1" applyFill="1" applyAlignment="1">
      <alignment horizontal="left"/>
      <protection/>
    </xf>
    <xf numFmtId="0" fontId="28" fillId="0" borderId="0" xfId="80" applyFont="1" applyFill="1" applyAlignment="1">
      <alignment horizontal="left"/>
      <protection/>
    </xf>
    <xf numFmtId="0" fontId="42" fillId="0" borderId="0" xfId="80" applyFont="1" applyFill="1" applyAlignment="1">
      <alignment/>
      <protection/>
    </xf>
    <xf numFmtId="0" fontId="60" fillId="0" borderId="0" xfId="80" applyFont="1" applyFill="1" applyAlignment="1">
      <alignment/>
      <protection/>
    </xf>
    <xf numFmtId="0" fontId="41" fillId="0" borderId="0" xfId="80" applyFont="1" applyFill="1" applyAlignment="1">
      <alignment/>
      <protection/>
    </xf>
    <xf numFmtId="0" fontId="0" fillId="0" borderId="0" xfId="80" applyFont="1" applyFill="1" applyAlignment="1">
      <alignment/>
      <protection/>
    </xf>
    <xf numFmtId="0" fontId="27" fillId="0" borderId="0" xfId="8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7" fillId="0" borderId="16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justify" vertical="center" wrapText="1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/>
    </xf>
    <xf numFmtId="4" fontId="42" fillId="0" borderId="0" xfId="0" applyNumberFormat="1" applyFont="1" applyAlignment="1">
      <alignment/>
    </xf>
    <xf numFmtId="0" fontId="0" fillId="0" borderId="0" xfId="80" applyFont="1" applyFill="1" applyBorder="1" applyAlignment="1">
      <alignment vertical="center"/>
      <protection/>
    </xf>
    <xf numFmtId="0" fontId="38" fillId="0" borderId="0" xfId="80" applyFont="1" applyFill="1" applyAlignment="1">
      <alignment horizontal="center"/>
      <protection/>
    </xf>
    <xf numFmtId="0" fontId="47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115" fillId="0" borderId="0" xfId="80" applyFont="1" applyFill="1" applyAlignment="1">
      <alignment vertical="top"/>
      <protection/>
    </xf>
    <xf numFmtId="0" fontId="116" fillId="0" borderId="0" xfId="80" applyFont="1" applyFill="1" applyAlignment="1">
      <alignment vertical="top"/>
      <protection/>
    </xf>
    <xf numFmtId="0" fontId="116" fillId="0" borderId="0" xfId="80" applyFont="1" applyFill="1">
      <alignment/>
      <protection/>
    </xf>
    <xf numFmtId="0" fontId="116" fillId="0" borderId="0" xfId="80" applyFont="1" applyFill="1" applyAlignment="1">
      <alignment vertical="center"/>
      <protection/>
    </xf>
    <xf numFmtId="0" fontId="117" fillId="0" borderId="0" xfId="80" applyFont="1" applyFill="1" applyAlignment="1">
      <alignment/>
      <protection/>
    </xf>
    <xf numFmtId="0" fontId="117" fillId="0" borderId="16" xfId="80" applyFont="1" applyFill="1" applyBorder="1" applyAlignment="1">
      <alignment vertical="center"/>
      <protection/>
    </xf>
    <xf numFmtId="0" fontId="118" fillId="0" borderId="16" xfId="80" applyFont="1" applyFill="1" applyBorder="1" applyAlignment="1">
      <alignment vertical="center"/>
      <protection/>
    </xf>
    <xf numFmtId="0" fontId="118" fillId="0" borderId="16" xfId="80" applyFont="1" applyFill="1" applyBorder="1" applyAlignment="1">
      <alignment horizontal="center" vertical="center"/>
      <protection/>
    </xf>
    <xf numFmtId="0" fontId="116" fillId="0" borderId="16" xfId="80" applyFont="1" applyFill="1" applyBorder="1" applyAlignment="1">
      <alignment vertical="center"/>
      <protection/>
    </xf>
    <xf numFmtId="0" fontId="116" fillId="0" borderId="16" xfId="80" applyFont="1" applyFill="1" applyBorder="1" applyAlignment="1">
      <alignment horizontal="center" vertical="center"/>
      <protection/>
    </xf>
    <xf numFmtId="0" fontId="117" fillId="0" borderId="16" xfId="80" applyFont="1" applyFill="1" applyBorder="1" applyAlignment="1">
      <alignment horizontal="center" vertical="center"/>
      <protection/>
    </xf>
    <xf numFmtId="0" fontId="116" fillId="0" borderId="0" xfId="80" applyFont="1" applyFill="1" applyBorder="1" applyAlignment="1">
      <alignment/>
      <protection/>
    </xf>
    <xf numFmtId="0" fontId="117" fillId="0" borderId="16" xfId="80" applyFont="1" applyFill="1" applyBorder="1" applyAlignment="1">
      <alignment horizontal="right" vertical="center"/>
      <protection/>
    </xf>
    <xf numFmtId="0" fontId="118" fillId="0" borderId="16" xfId="80" applyFont="1" applyFill="1" applyBorder="1" applyAlignment="1">
      <alignment horizontal="right" vertical="center"/>
      <protection/>
    </xf>
    <xf numFmtId="0" fontId="116" fillId="0" borderId="16" xfId="80" applyFont="1" applyFill="1" applyBorder="1" applyAlignment="1">
      <alignment horizontal="right" vertical="center"/>
      <protection/>
    </xf>
    <xf numFmtId="0" fontId="116" fillId="0" borderId="17" xfId="80" applyFont="1" applyFill="1" applyBorder="1" applyAlignment="1">
      <alignment horizontal="right" vertical="center"/>
      <protection/>
    </xf>
    <xf numFmtId="0" fontId="116" fillId="0" borderId="17" xfId="80" applyFont="1" applyFill="1" applyBorder="1" applyAlignment="1">
      <alignment vertical="center"/>
      <protection/>
    </xf>
    <xf numFmtId="0" fontId="116" fillId="0" borderId="17" xfId="80" applyFont="1" applyFill="1" applyBorder="1" applyAlignment="1">
      <alignment horizontal="center" vertical="center"/>
      <protection/>
    </xf>
    <xf numFmtId="0" fontId="38" fillId="0" borderId="0" xfId="80" applyFont="1" applyFill="1" applyBorder="1" applyAlignment="1" applyProtection="1">
      <alignment/>
      <protection/>
    </xf>
    <xf numFmtId="0" fontId="38" fillId="0" borderId="0" xfId="80" applyFont="1" applyFill="1" applyProtection="1">
      <alignment/>
      <protection/>
    </xf>
    <xf numFmtId="0" fontId="38" fillId="0" borderId="0" xfId="80" applyFont="1" applyFill="1" applyAlignment="1" applyProtection="1">
      <alignment vertical="top"/>
      <protection/>
    </xf>
    <xf numFmtId="0" fontId="38" fillId="0" borderId="0" xfId="80" applyFont="1" applyFill="1" applyAlignment="1" applyProtection="1">
      <alignment vertical="center"/>
      <protection/>
    </xf>
    <xf numFmtId="0" fontId="38" fillId="0" borderId="0" xfId="80" applyFont="1" applyFill="1" applyAlignment="1" applyProtection="1">
      <alignment/>
      <protection/>
    </xf>
    <xf numFmtId="0" fontId="27" fillId="0" borderId="18" xfId="80" applyFont="1" applyFill="1" applyBorder="1" applyAlignment="1" applyProtection="1">
      <alignment horizontal="right" vertical="center"/>
      <protection/>
    </xf>
    <xf numFmtId="0" fontId="27" fillId="0" borderId="18" xfId="80" applyFont="1" applyFill="1" applyBorder="1" applyAlignment="1" applyProtection="1">
      <alignment vertical="center"/>
      <protection/>
    </xf>
    <xf numFmtId="0" fontId="27" fillId="0" borderId="18" xfId="80" applyFont="1" applyFill="1" applyBorder="1" applyAlignment="1" applyProtection="1">
      <alignment horizontal="center" vertical="center"/>
      <protection/>
    </xf>
    <xf numFmtId="0" fontId="37" fillId="0" borderId="16" xfId="80" applyFont="1" applyFill="1" applyBorder="1" applyAlignment="1" applyProtection="1">
      <alignment horizontal="right" vertical="center"/>
      <protection/>
    </xf>
    <xf numFmtId="0" fontId="37" fillId="0" borderId="16" xfId="80" applyFont="1" applyFill="1" applyBorder="1" applyAlignment="1" applyProtection="1">
      <alignment vertical="center"/>
      <protection/>
    </xf>
    <xf numFmtId="0" fontId="37" fillId="0" borderId="16" xfId="80" applyFont="1" applyFill="1" applyBorder="1" applyAlignment="1" applyProtection="1">
      <alignment horizontal="center" vertical="center"/>
      <protection/>
    </xf>
    <xf numFmtId="0" fontId="38" fillId="0" borderId="16" xfId="80" applyFont="1" applyFill="1" applyBorder="1" applyAlignment="1" applyProtection="1">
      <alignment horizontal="right" vertical="center"/>
      <protection/>
    </xf>
    <xf numFmtId="0" fontId="38" fillId="0" borderId="16" xfId="80" applyFont="1" applyFill="1" applyBorder="1" applyAlignment="1" applyProtection="1">
      <alignment vertical="center"/>
      <protection/>
    </xf>
    <xf numFmtId="0" fontId="38" fillId="0" borderId="16" xfId="80" applyFont="1" applyFill="1" applyBorder="1" applyAlignment="1" applyProtection="1">
      <alignment horizontal="center" vertical="center"/>
      <protection/>
    </xf>
    <xf numFmtId="0" fontId="66" fillId="0" borderId="16" xfId="80" applyFont="1" applyFill="1" applyBorder="1" applyAlignment="1" applyProtection="1">
      <alignment vertical="center"/>
      <protection/>
    </xf>
    <xf numFmtId="0" fontId="37" fillId="0" borderId="17" xfId="80" applyFont="1" applyFill="1" applyBorder="1" applyAlignment="1" applyProtection="1">
      <alignment horizontal="right" vertical="center"/>
      <protection/>
    </xf>
    <xf numFmtId="0" fontId="37" fillId="0" borderId="17" xfId="80" applyFont="1" applyFill="1" applyBorder="1" applyAlignment="1" applyProtection="1">
      <alignment vertical="center"/>
      <protection/>
    </xf>
    <xf numFmtId="0" fontId="37" fillId="0" borderId="17" xfId="80" applyFont="1" applyFill="1" applyBorder="1" applyAlignment="1" applyProtection="1">
      <alignment horizontal="center" vertical="center"/>
      <protection/>
    </xf>
    <xf numFmtId="0" fontId="38" fillId="0" borderId="0" xfId="80" applyFont="1" applyFill="1" applyBorder="1" applyAlignment="1">
      <alignment horizontal="center"/>
      <protection/>
    </xf>
    <xf numFmtId="0" fontId="38" fillId="0" borderId="0" xfId="80" applyFont="1" applyFill="1" applyBorder="1" applyAlignment="1">
      <alignment/>
      <protection/>
    </xf>
    <xf numFmtId="0" fontId="38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Alignment="1">
      <alignment vertical="top"/>
      <protection/>
    </xf>
    <xf numFmtId="0" fontId="38" fillId="0" borderId="0" xfId="80" applyFont="1" applyFill="1" applyAlignment="1">
      <alignment vertical="center" wrapText="1"/>
      <protection/>
    </xf>
    <xf numFmtId="0" fontId="38" fillId="0" borderId="0" xfId="80" applyFont="1" applyFill="1" applyAlignment="1">
      <alignment vertical="center"/>
      <protection/>
    </xf>
    <xf numFmtId="0" fontId="38" fillId="0" borderId="0" xfId="80" applyFont="1" applyFill="1" applyAlignment="1">
      <alignment horizontal="left" vertical="center"/>
      <protection/>
    </xf>
    <xf numFmtId="0" fontId="27" fillId="0" borderId="6" xfId="80" applyFont="1" applyFill="1" applyBorder="1" applyAlignment="1">
      <alignment horizontal="center" vertical="center"/>
      <protection/>
    </xf>
    <xf numFmtId="0" fontId="38" fillId="0" borderId="6" xfId="80" applyFont="1" applyFill="1" applyBorder="1" applyAlignment="1">
      <alignment horizontal="center" vertical="center" wrapText="1"/>
      <protection/>
    </xf>
    <xf numFmtId="0" fontId="63" fillId="0" borderId="6" xfId="80" applyFont="1" applyFill="1" applyBorder="1" applyAlignment="1">
      <alignment horizontal="center" vertical="center" wrapText="1"/>
      <protection/>
    </xf>
    <xf numFmtId="0" fontId="27" fillId="0" borderId="18" xfId="80" applyFont="1" applyFill="1" applyBorder="1" applyAlignment="1">
      <alignment horizontal="right" vertical="center"/>
      <protection/>
    </xf>
    <xf numFmtId="0" fontId="27" fillId="0" borderId="18" xfId="80" applyFont="1" applyFill="1" applyBorder="1" applyAlignment="1">
      <alignment vertical="center"/>
      <protection/>
    </xf>
    <xf numFmtId="0" fontId="27" fillId="0" borderId="18" xfId="80" applyFont="1" applyFill="1" applyBorder="1" applyAlignment="1">
      <alignment horizontal="center" vertical="center"/>
      <protection/>
    </xf>
    <xf numFmtId="0" fontId="27" fillId="0" borderId="16" xfId="80" applyFont="1" applyFill="1" applyBorder="1" applyAlignment="1">
      <alignment horizontal="right" vertical="center"/>
      <protection/>
    </xf>
    <xf numFmtId="0" fontId="27" fillId="0" borderId="16" xfId="80" applyFont="1" applyFill="1" applyBorder="1" applyAlignment="1">
      <alignment vertical="center"/>
      <protection/>
    </xf>
    <xf numFmtId="0" fontId="27" fillId="0" borderId="16" xfId="80" applyFont="1" applyFill="1" applyBorder="1" applyAlignment="1">
      <alignment horizontal="center" vertical="center"/>
      <protection/>
    </xf>
    <xf numFmtId="0" fontId="38" fillId="0" borderId="16" xfId="80" applyFont="1" applyFill="1" applyBorder="1" applyAlignment="1">
      <alignment horizontal="right" vertical="center"/>
      <protection/>
    </xf>
    <xf numFmtId="0" fontId="38" fillId="0" borderId="16" xfId="80" applyFont="1" applyFill="1" applyBorder="1" applyAlignment="1">
      <alignment vertical="center"/>
      <protection/>
    </xf>
    <xf numFmtId="0" fontId="38" fillId="0" borderId="16" xfId="80" applyFont="1" applyFill="1" applyBorder="1" applyAlignment="1">
      <alignment horizontal="center" vertical="center"/>
      <protection/>
    </xf>
    <xf numFmtId="0" fontId="27" fillId="0" borderId="17" xfId="80" applyFont="1" applyFill="1" applyBorder="1" applyAlignment="1">
      <alignment horizontal="right" vertical="center"/>
      <protection/>
    </xf>
    <xf numFmtId="0" fontId="27" fillId="0" borderId="17" xfId="80" applyFont="1" applyFill="1" applyBorder="1" applyAlignment="1">
      <alignment vertical="center"/>
      <protection/>
    </xf>
    <xf numFmtId="0" fontId="27" fillId="0" borderId="17" xfId="80" applyFont="1" applyFill="1" applyBorder="1" applyAlignment="1">
      <alignment horizontal="center" vertical="center"/>
      <protection/>
    </xf>
    <xf numFmtId="0" fontId="38" fillId="0" borderId="0" xfId="80" applyFont="1" applyFill="1" applyAlignment="1">
      <alignment horizontal="left"/>
      <protection/>
    </xf>
    <xf numFmtId="0" fontId="27" fillId="0" borderId="0" xfId="80" applyFont="1" applyFill="1" applyAlignment="1">
      <alignment horizontal="left"/>
      <protection/>
    </xf>
    <xf numFmtId="0" fontId="38" fillId="0" borderId="0" xfId="80" applyFont="1" applyFill="1" applyAlignment="1">
      <alignment horizontal="left" vertical="top" wrapText="1"/>
      <protection/>
    </xf>
    <xf numFmtId="0" fontId="38" fillId="0" borderId="0" xfId="80" applyFont="1" applyFill="1" applyAlignment="1">
      <alignment/>
      <protection/>
    </xf>
    <xf numFmtId="0" fontId="38" fillId="0" borderId="0" xfId="80" applyFont="1" applyFill="1" applyBorder="1">
      <alignment/>
      <protection/>
    </xf>
    <xf numFmtId="0" fontId="56" fillId="0" borderId="18" xfId="80" applyFont="1" applyFill="1" applyBorder="1" applyAlignment="1">
      <alignment horizontal="right"/>
      <protection/>
    </xf>
    <xf numFmtId="0" fontId="56" fillId="0" borderId="18" xfId="80" applyFont="1" applyFill="1" applyBorder="1" applyAlignment="1">
      <alignment horizontal="center" vertical="top" wrapText="1"/>
      <protection/>
    </xf>
    <xf numFmtId="0" fontId="56" fillId="0" borderId="16" xfId="80" applyFont="1" applyFill="1" applyBorder="1" applyAlignment="1">
      <alignment horizontal="right"/>
      <protection/>
    </xf>
    <xf numFmtId="0" fontId="56" fillId="0" borderId="16" xfId="80" applyFont="1" applyFill="1" applyBorder="1">
      <alignment/>
      <protection/>
    </xf>
    <xf numFmtId="0" fontId="62" fillId="0" borderId="16" xfId="80" applyFont="1" applyFill="1" applyBorder="1" applyAlignment="1">
      <alignment horizontal="center"/>
      <protection/>
    </xf>
    <xf numFmtId="0" fontId="64" fillId="0" borderId="16" xfId="80" applyFont="1" applyFill="1" applyBorder="1" applyAlignment="1">
      <alignment horizontal="right"/>
      <protection/>
    </xf>
    <xf numFmtId="0" fontId="64" fillId="0" borderId="16" xfId="80" applyFont="1" applyFill="1" applyBorder="1">
      <alignment/>
      <protection/>
    </xf>
    <xf numFmtId="0" fontId="65" fillId="0" borderId="16" xfId="80" applyFont="1" applyFill="1" applyBorder="1" applyAlignment="1">
      <alignment horizontal="center"/>
      <protection/>
    </xf>
    <xf numFmtId="0" fontId="57" fillId="0" borderId="16" xfId="80" applyFont="1" applyFill="1" applyBorder="1" applyAlignment="1">
      <alignment horizontal="right"/>
      <protection/>
    </xf>
    <xf numFmtId="0" fontId="57" fillId="0" borderId="16" xfId="80" applyFont="1" applyFill="1" applyBorder="1">
      <alignment/>
      <protection/>
    </xf>
    <xf numFmtId="0" fontId="63" fillId="0" borderId="16" xfId="80" applyFont="1" applyFill="1" applyBorder="1" applyAlignment="1">
      <alignment horizontal="center"/>
      <protection/>
    </xf>
    <xf numFmtId="0" fontId="57" fillId="0" borderId="16" xfId="80" applyFont="1" applyFill="1" applyBorder="1" applyAlignment="1">
      <alignment/>
      <protection/>
    </xf>
    <xf numFmtId="0" fontId="57" fillId="0" borderId="17" xfId="80" applyFont="1" applyFill="1" applyBorder="1" applyAlignment="1">
      <alignment horizontal="right"/>
      <protection/>
    </xf>
    <xf numFmtId="0" fontId="57" fillId="0" borderId="17" xfId="80" applyFont="1" applyFill="1" applyBorder="1">
      <alignment/>
      <protection/>
    </xf>
    <xf numFmtId="0" fontId="63" fillId="0" borderId="17" xfId="80" applyFont="1" applyFill="1" applyBorder="1" applyAlignment="1">
      <alignment horizontal="center"/>
      <protection/>
    </xf>
    <xf numFmtId="0" fontId="27" fillId="0" borderId="18" xfId="80" applyFont="1" applyFill="1" applyBorder="1" applyAlignment="1">
      <alignment horizontal="right"/>
      <protection/>
    </xf>
    <xf numFmtId="0" fontId="27" fillId="0" borderId="18" xfId="80" applyFont="1" applyFill="1" applyBorder="1" applyAlignment="1">
      <alignment horizontal="center" vertical="top" wrapText="1"/>
      <protection/>
    </xf>
    <xf numFmtId="0" fontId="27" fillId="0" borderId="16" xfId="80" applyFont="1" applyFill="1" applyBorder="1" applyAlignment="1">
      <alignment horizontal="right"/>
      <protection/>
    </xf>
    <xf numFmtId="0" fontId="27" fillId="0" borderId="16" xfId="80" applyFont="1" applyFill="1" applyBorder="1">
      <alignment/>
      <protection/>
    </xf>
    <xf numFmtId="0" fontId="27" fillId="0" borderId="16" xfId="80" applyFont="1" applyFill="1" applyBorder="1" applyAlignment="1">
      <alignment horizontal="center"/>
      <protection/>
    </xf>
    <xf numFmtId="0" fontId="37" fillId="0" borderId="16" xfId="80" applyFont="1" applyFill="1" applyBorder="1" applyAlignment="1">
      <alignment horizontal="right"/>
      <protection/>
    </xf>
    <xf numFmtId="0" fontId="37" fillId="0" borderId="16" xfId="80" applyFont="1" applyFill="1" applyBorder="1">
      <alignment/>
      <protection/>
    </xf>
    <xf numFmtId="0" fontId="37" fillId="0" borderId="16" xfId="80" applyFont="1" applyFill="1" applyBorder="1" applyAlignment="1">
      <alignment horizontal="center"/>
      <protection/>
    </xf>
    <xf numFmtId="0" fontId="38" fillId="0" borderId="16" xfId="80" applyFont="1" applyFill="1" applyBorder="1" applyAlignment="1">
      <alignment horizontal="right"/>
      <protection/>
    </xf>
    <xf numFmtId="0" fontId="38" fillId="0" borderId="16" xfId="80" applyFont="1" applyFill="1" applyBorder="1" applyAlignment="1">
      <alignment horizontal="center"/>
      <protection/>
    </xf>
    <xf numFmtId="0" fontId="38" fillId="0" borderId="18" xfId="80" applyFont="1" applyFill="1" applyBorder="1" applyAlignment="1">
      <alignment horizontal="right" vertical="center"/>
      <protection/>
    </xf>
    <xf numFmtId="0" fontId="37" fillId="0" borderId="16" xfId="80" applyFont="1" applyFill="1" applyBorder="1" applyAlignment="1">
      <alignment horizontal="right" vertical="center"/>
      <protection/>
    </xf>
    <xf numFmtId="0" fontId="37" fillId="0" borderId="16" xfId="80" applyFont="1" applyFill="1" applyBorder="1" applyAlignment="1">
      <alignment vertical="center"/>
      <protection/>
    </xf>
    <xf numFmtId="0" fontId="37" fillId="0" borderId="16" xfId="80" applyFont="1" applyFill="1" applyBorder="1" applyAlignment="1">
      <alignment horizontal="center" vertical="center"/>
      <protection/>
    </xf>
    <xf numFmtId="0" fontId="38" fillId="0" borderId="17" xfId="80" applyFont="1" applyFill="1" applyBorder="1" applyAlignment="1">
      <alignment horizontal="right" vertical="center"/>
      <protection/>
    </xf>
    <xf numFmtId="0" fontId="38" fillId="0" borderId="17" xfId="80" applyFont="1" applyFill="1" applyBorder="1" applyAlignment="1">
      <alignment vertical="center"/>
      <protection/>
    </xf>
    <xf numFmtId="0" fontId="38" fillId="0" borderId="17" xfId="80" applyFont="1" applyFill="1" applyBorder="1" applyAlignment="1">
      <alignment horizontal="center" vertical="center"/>
      <protection/>
    </xf>
    <xf numFmtId="43" fontId="38" fillId="0" borderId="0" xfId="53" applyFont="1" applyFill="1" applyBorder="1" applyAlignment="1">
      <alignment vertical="center"/>
    </xf>
    <xf numFmtId="0" fontId="38" fillId="0" borderId="0" xfId="80" applyFont="1" applyFill="1" applyBorder="1" applyAlignment="1">
      <alignment vertical="top"/>
      <protection/>
    </xf>
    <xf numFmtId="0" fontId="38" fillId="0" borderId="18" xfId="80" applyFont="1" applyFill="1" applyBorder="1" applyAlignment="1">
      <alignment horizontal="center" vertical="center" wrapText="1"/>
      <protection/>
    </xf>
    <xf numFmtId="0" fontId="38" fillId="0" borderId="17" xfId="80" applyFont="1" applyFill="1" applyBorder="1" applyAlignment="1">
      <alignment horizontal="center" vertical="center" wrapText="1"/>
      <protection/>
    </xf>
    <xf numFmtId="0" fontId="38" fillId="0" borderId="0" xfId="80" applyFont="1" applyFill="1" applyBorder="1" applyAlignment="1">
      <alignment horizontal="left"/>
      <protection/>
    </xf>
    <xf numFmtId="0" fontId="27" fillId="0" borderId="0" xfId="80" applyFont="1" applyFill="1" applyAlignment="1">
      <alignment horizontal="left" vertical="center"/>
      <protection/>
    </xf>
    <xf numFmtId="0" fontId="27" fillId="0" borderId="16" xfId="80" applyFont="1" applyFill="1" applyBorder="1" applyAlignment="1">
      <alignment horizontal="center" vertical="center" wrapText="1"/>
      <protection/>
    </xf>
    <xf numFmtId="0" fontId="27" fillId="0" borderId="18" xfId="80" applyFont="1" applyFill="1" applyBorder="1" applyAlignment="1">
      <alignment horizontal="center" vertical="center" wrapText="1"/>
      <protection/>
    </xf>
    <xf numFmtId="49" fontId="38" fillId="0" borderId="6" xfId="80" applyNumberFormat="1" applyFont="1" applyFill="1" applyBorder="1" applyAlignment="1">
      <alignment horizontal="center" vertical="center"/>
      <protection/>
    </xf>
    <xf numFmtId="0" fontId="38" fillId="0" borderId="16" xfId="80" applyFont="1" applyFill="1" applyBorder="1" applyAlignment="1">
      <alignment vertical="center" wrapText="1"/>
      <protection/>
    </xf>
    <xf numFmtId="0" fontId="57" fillId="0" borderId="0" xfId="80" applyFont="1" applyFill="1" applyAlignment="1">
      <alignment horizontal="center"/>
      <protection/>
    </xf>
    <xf numFmtId="0" fontId="38" fillId="0" borderId="18" xfId="80" applyFont="1" applyFill="1" applyBorder="1" applyAlignment="1">
      <alignment vertical="center" wrapText="1"/>
      <protection/>
    </xf>
    <xf numFmtId="0" fontId="37" fillId="0" borderId="16" xfId="80" applyFont="1" applyFill="1" applyBorder="1" applyAlignment="1">
      <alignment vertical="center" wrapText="1"/>
      <protection/>
    </xf>
    <xf numFmtId="0" fontId="37" fillId="0" borderId="16" xfId="80" applyFont="1" applyFill="1" applyBorder="1" applyAlignment="1">
      <alignment horizontal="center" vertical="center" wrapText="1"/>
      <protection/>
    </xf>
    <xf numFmtId="0" fontId="27" fillId="0" borderId="16" xfId="80" applyFont="1" applyFill="1" applyBorder="1" applyAlignment="1">
      <alignment vertical="center" wrapText="1"/>
      <protection/>
    </xf>
    <xf numFmtId="0" fontId="27" fillId="0" borderId="16" xfId="80" applyFont="1" applyFill="1" applyBorder="1" applyAlignment="1">
      <alignment horizontal="right" vertical="center" wrapText="1"/>
      <protection/>
    </xf>
    <xf numFmtId="0" fontId="37" fillId="0" borderId="16" xfId="80" applyFont="1" applyFill="1" applyBorder="1" applyAlignment="1">
      <alignment horizontal="right" vertical="center" wrapText="1"/>
      <protection/>
    </xf>
    <xf numFmtId="0" fontId="38" fillId="0" borderId="16" xfId="80" applyFont="1" applyFill="1" applyBorder="1" applyAlignment="1">
      <alignment horizontal="right" vertical="center" wrapText="1"/>
      <protection/>
    </xf>
    <xf numFmtId="0" fontId="38" fillId="0" borderId="17" xfId="80" applyFont="1" applyFill="1" applyBorder="1" applyAlignment="1">
      <alignment horizontal="right" vertical="center" wrapText="1"/>
      <protection/>
    </xf>
    <xf numFmtId="0" fontId="38" fillId="0" borderId="17" xfId="80" applyFont="1" applyFill="1" applyBorder="1" applyAlignment="1">
      <alignment vertical="center" wrapText="1"/>
      <protection/>
    </xf>
    <xf numFmtId="43" fontId="38" fillId="0" borderId="0" xfId="53" applyNumberFormat="1" applyFont="1" applyFill="1" applyAlignment="1">
      <alignment/>
    </xf>
    <xf numFmtId="0" fontId="62" fillId="0" borderId="6" xfId="80" applyFont="1" applyFill="1" applyBorder="1" applyAlignment="1">
      <alignment horizontal="center" vertical="center" wrapText="1"/>
      <protection/>
    </xf>
    <xf numFmtId="0" fontId="119" fillId="0" borderId="6" xfId="80" applyFont="1" applyFill="1" applyBorder="1" applyAlignment="1">
      <alignment horizontal="center" vertical="center" wrapText="1"/>
      <protection/>
    </xf>
    <xf numFmtId="170" fontId="63" fillId="0" borderId="6" xfId="80" applyNumberFormat="1" applyFont="1" applyFill="1" applyBorder="1" applyAlignment="1">
      <alignment horizontal="center" vertical="justify"/>
      <protection/>
    </xf>
    <xf numFmtId="170" fontId="63" fillId="0" borderId="6" xfId="80" applyNumberFormat="1" applyFont="1" applyFill="1" applyBorder="1" applyAlignment="1">
      <alignment horizontal="centerContinuous" vertical="justify" wrapText="1"/>
      <protection/>
    </xf>
    <xf numFmtId="170" fontId="59" fillId="0" borderId="6" xfId="80" applyNumberFormat="1" applyFont="1" applyFill="1" applyBorder="1" applyAlignment="1">
      <alignment horizontal="centerContinuous" vertical="justify" wrapText="1"/>
      <protection/>
    </xf>
    <xf numFmtId="0" fontId="47" fillId="0" borderId="0" xfId="80" applyFont="1" applyFill="1" applyAlignment="1">
      <alignment horizontal="left"/>
      <protection/>
    </xf>
    <xf numFmtId="170" fontId="38" fillId="0" borderId="17" xfId="80" applyNumberFormat="1" applyFont="1" applyFill="1" applyBorder="1" applyAlignment="1">
      <alignment horizontal="center" vertical="justify"/>
      <protection/>
    </xf>
    <xf numFmtId="0" fontId="43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9" fillId="0" borderId="0" xfId="80" applyFont="1" applyFill="1" applyAlignment="1">
      <alignment vertical="top" wrapText="1"/>
      <protection/>
    </xf>
    <xf numFmtId="49" fontId="63" fillId="0" borderId="6" xfId="80" applyNumberFormat="1" applyFont="1" applyFill="1" applyBorder="1" applyAlignment="1" applyProtection="1">
      <alignment horizontal="center"/>
      <protection/>
    </xf>
    <xf numFmtId="169" fontId="63" fillId="0" borderId="6" xfId="80" applyNumberFormat="1" applyFont="1" applyFill="1" applyBorder="1" applyAlignment="1" applyProtection="1">
      <alignment horizontal="center"/>
      <protection/>
    </xf>
    <xf numFmtId="49" fontId="63" fillId="0" borderId="6" xfId="80" applyNumberFormat="1" applyFont="1" applyFill="1" applyBorder="1" applyAlignment="1">
      <alignment horizontal="center"/>
      <protection/>
    </xf>
    <xf numFmtId="169" fontId="63" fillId="0" borderId="6" xfId="80" applyNumberFormat="1" applyFont="1" applyFill="1" applyBorder="1" applyAlignment="1">
      <alignment horizontal="center"/>
      <protection/>
    </xf>
    <xf numFmtId="49" fontId="63" fillId="0" borderId="6" xfId="80" applyNumberFormat="1" applyFont="1" applyFill="1" applyBorder="1" applyAlignment="1">
      <alignment horizontal="center" vertical="center"/>
      <protection/>
    </xf>
    <xf numFmtId="169" fontId="63" fillId="0" borderId="6" xfId="80" applyNumberFormat="1" applyFont="1" applyFill="1" applyBorder="1" applyAlignment="1">
      <alignment horizontal="center" vertical="center"/>
      <protection/>
    </xf>
    <xf numFmtId="170" fontId="63" fillId="0" borderId="6" xfId="80" applyNumberFormat="1" applyFont="1" applyFill="1" applyBorder="1" applyAlignment="1">
      <alignment horizontal="center" vertical="center"/>
      <protection/>
    </xf>
    <xf numFmtId="0" fontId="57" fillId="0" borderId="20" xfId="80" applyFont="1" applyFill="1" applyBorder="1" applyAlignment="1">
      <alignment vertical="center"/>
      <protection/>
    </xf>
    <xf numFmtId="0" fontId="28" fillId="0" borderId="0" xfId="80" applyFont="1" applyFill="1" applyAlignment="1">
      <alignment/>
      <protection/>
    </xf>
    <xf numFmtId="0" fontId="57" fillId="0" borderId="0" xfId="80" applyFont="1" applyFill="1" applyAlignment="1">
      <alignment vertical="center"/>
      <protection/>
    </xf>
    <xf numFmtId="49" fontId="67" fillId="0" borderId="6" xfId="80" applyNumberFormat="1" applyFont="1" applyFill="1" applyBorder="1" applyAlignment="1">
      <alignment horizontal="center"/>
      <protection/>
    </xf>
    <xf numFmtId="0" fontId="38" fillId="0" borderId="21" xfId="80" applyFont="1" applyFill="1" applyBorder="1" applyAlignment="1">
      <alignment horizontal="center" vertical="center" wrapText="1"/>
      <protection/>
    </xf>
    <xf numFmtId="43" fontId="38" fillId="0" borderId="0" xfId="51" applyFont="1" applyFill="1" applyBorder="1" applyAlignment="1">
      <alignment vertical="center"/>
    </xf>
    <xf numFmtId="43" fontId="120" fillId="0" borderId="0" xfId="51" applyFont="1" applyFill="1" applyBorder="1" applyAlignment="1">
      <alignment vertical="center"/>
    </xf>
    <xf numFmtId="0" fontId="27" fillId="0" borderId="0" xfId="80" applyFont="1" applyFill="1" applyAlignment="1">
      <alignment horizontal="center" vertical="center" wrapText="1"/>
      <protection/>
    </xf>
    <xf numFmtId="170" fontId="38" fillId="0" borderId="22" xfId="80" applyNumberFormat="1" applyFont="1" applyFill="1" applyBorder="1" applyAlignment="1">
      <alignment horizontal="center" vertical="justify" wrapText="1"/>
      <protection/>
    </xf>
    <xf numFmtId="170" fontId="27" fillId="0" borderId="6" xfId="80" applyNumberFormat="1" applyFont="1" applyFill="1" applyBorder="1" applyAlignment="1">
      <alignment horizontal="centerContinuous" vertical="justify" wrapText="1"/>
      <protection/>
    </xf>
    <xf numFmtId="170" fontId="38" fillId="0" borderId="6" xfId="80" applyNumberFormat="1" applyFont="1" applyFill="1" applyBorder="1" applyAlignment="1">
      <alignment horizontal="center" vertical="justify"/>
      <protection/>
    </xf>
    <xf numFmtId="43" fontId="27" fillId="0" borderId="0" xfId="53" applyNumberFormat="1" applyFont="1" applyFill="1" applyAlignment="1">
      <alignment/>
    </xf>
    <xf numFmtId="0" fontId="27" fillId="0" borderId="0" xfId="80" applyFont="1" applyFill="1" applyAlignment="1">
      <alignment vertical="center" wrapText="1"/>
      <protection/>
    </xf>
    <xf numFmtId="0" fontId="27" fillId="0" borderId="0" xfId="80" applyFont="1" applyFill="1" applyBorder="1" applyAlignment="1">
      <alignment/>
      <protection/>
    </xf>
    <xf numFmtId="0" fontId="117" fillId="0" borderId="0" xfId="80" applyFont="1" applyFill="1">
      <alignment/>
      <protection/>
    </xf>
    <xf numFmtId="0" fontId="117" fillId="0" borderId="0" xfId="80" applyFont="1" applyFill="1" applyAlignment="1">
      <alignment vertical="center" wrapText="1"/>
      <protection/>
    </xf>
    <xf numFmtId="0" fontId="117" fillId="0" borderId="0" xfId="80" applyFont="1" applyFill="1" applyAlignment="1">
      <alignment vertical="top"/>
      <protection/>
    </xf>
    <xf numFmtId="0" fontId="27" fillId="0" borderId="0" xfId="80" applyFont="1" applyFill="1" applyProtection="1">
      <alignment/>
      <protection/>
    </xf>
    <xf numFmtId="0" fontId="27" fillId="0" borderId="0" xfId="80" applyFont="1" applyFill="1" applyAlignment="1" applyProtection="1">
      <alignment vertical="top"/>
      <protection/>
    </xf>
    <xf numFmtId="0" fontId="27" fillId="0" borderId="0" xfId="80" applyFont="1" applyFill="1" applyAlignment="1" applyProtection="1">
      <alignment vertical="center" wrapText="1"/>
      <protection/>
    </xf>
    <xf numFmtId="0" fontId="27" fillId="0" borderId="0" xfId="80" applyFont="1" applyFill="1" applyAlignment="1">
      <alignment vertical="top"/>
      <protection/>
    </xf>
    <xf numFmtId="0" fontId="29" fillId="0" borderId="0" xfId="80" applyFont="1" applyFill="1" applyAlignment="1">
      <alignment vertical="center" wrapText="1"/>
      <protection/>
    </xf>
    <xf numFmtId="0" fontId="46" fillId="0" borderId="0" xfId="80" applyFont="1" applyFill="1" applyAlignment="1">
      <alignment vertical="center" wrapText="1"/>
      <protection/>
    </xf>
    <xf numFmtId="43" fontId="27" fillId="0" borderId="0" xfId="53" applyFont="1" applyFill="1" applyBorder="1" applyAlignment="1">
      <alignment vertical="center"/>
    </xf>
    <xf numFmtId="0" fontId="18" fillId="0" borderId="0" xfId="80" applyFont="1" applyFill="1" applyBorder="1" applyAlignment="1">
      <alignment vertical="center" wrapText="1"/>
      <protection/>
    </xf>
    <xf numFmtId="0" fontId="29" fillId="0" borderId="0" xfId="80" applyFont="1" applyFill="1" applyBorder="1" applyAlignment="1">
      <alignment vertical="center" wrapText="1"/>
      <protection/>
    </xf>
    <xf numFmtId="0" fontId="27" fillId="0" borderId="0" xfId="80" applyFont="1" applyFill="1" applyBorder="1" applyAlignment="1">
      <alignment vertical="center" wrapText="1"/>
      <protection/>
    </xf>
    <xf numFmtId="0" fontId="46" fillId="0" borderId="0" xfId="80" applyFont="1" applyFill="1" applyBorder="1" applyAlignment="1">
      <alignment vertical="center" wrapText="1"/>
      <protection/>
    </xf>
    <xf numFmtId="0" fontId="56" fillId="0" borderId="0" xfId="80" applyFont="1" applyFill="1" applyAlignment="1">
      <alignment vertical="center" wrapText="1"/>
      <protection/>
    </xf>
    <xf numFmtId="0" fontId="27" fillId="0" borderId="0" xfId="80" applyFont="1" applyFill="1" applyAlignment="1">
      <alignment vertical="center"/>
      <protection/>
    </xf>
    <xf numFmtId="0" fontId="38" fillId="0" borderId="16" xfId="80" applyFont="1" applyFill="1" applyBorder="1" applyAlignment="1">
      <alignment horizontal="left" vertical="center" wrapText="1"/>
      <protection/>
    </xf>
    <xf numFmtId="172" fontId="120" fillId="0" borderId="0" xfId="51" applyNumberFormat="1" applyFont="1" applyFill="1" applyBorder="1" applyAlignment="1">
      <alignment vertical="center"/>
    </xf>
    <xf numFmtId="172" fontId="38" fillId="0" borderId="0" xfId="51" applyNumberFormat="1" applyFont="1" applyFill="1" applyBorder="1" applyAlignment="1">
      <alignment vertical="center"/>
    </xf>
    <xf numFmtId="0" fontId="27" fillId="0" borderId="0" xfId="80" applyFont="1" applyFill="1" applyAlignment="1">
      <alignment horizontal="center" vertical="center"/>
      <protection/>
    </xf>
    <xf numFmtId="0" fontId="36" fillId="0" borderId="0" xfId="80" applyFont="1" applyFill="1" applyAlignment="1">
      <alignment vertical="top"/>
      <protection/>
    </xf>
    <xf numFmtId="0" fontId="36" fillId="0" borderId="0" xfId="80" applyFont="1" applyFill="1">
      <alignment/>
      <protection/>
    </xf>
    <xf numFmtId="0" fontId="36" fillId="0" borderId="0" xfId="80" applyFont="1" applyFill="1" applyAlignment="1">
      <alignment vertical="center"/>
      <protection/>
    </xf>
    <xf numFmtId="0" fontId="38" fillId="0" borderId="0" xfId="80" applyFont="1" applyFill="1" applyBorder="1" applyAlignment="1">
      <alignment horizontal="center" vertical="top"/>
      <protection/>
    </xf>
    <xf numFmtId="170" fontId="63" fillId="0" borderId="0" xfId="80" applyNumberFormat="1" applyFont="1" applyFill="1" applyBorder="1" applyAlignment="1">
      <alignment horizontal="center"/>
      <protection/>
    </xf>
    <xf numFmtId="170" fontId="63" fillId="0" borderId="4" xfId="80" applyNumberFormat="1" applyFont="1" applyFill="1" applyBorder="1" applyAlignment="1">
      <alignment horizontal="center"/>
      <protection/>
    </xf>
    <xf numFmtId="0" fontId="121" fillId="0" borderId="0" xfId="87" applyFont="1">
      <alignment/>
      <protection/>
    </xf>
    <xf numFmtId="0" fontId="116" fillId="0" borderId="0" xfId="80" applyFont="1" applyFill="1" applyBorder="1" applyAlignment="1">
      <alignment horizontal="center"/>
      <protection/>
    </xf>
    <xf numFmtId="0" fontId="122" fillId="0" borderId="0" xfId="80" applyFont="1" applyFill="1" applyAlignment="1">
      <alignment horizontal="center"/>
      <protection/>
    </xf>
    <xf numFmtId="0" fontId="38" fillId="0" borderId="0" xfId="80" applyFont="1" applyFill="1" applyAlignment="1" applyProtection="1">
      <alignment horizontal="left" vertical="top" wrapText="1"/>
      <protection/>
    </xf>
    <xf numFmtId="0" fontId="116" fillId="0" borderId="0" xfId="80" applyFont="1" applyFill="1" applyAlignment="1">
      <alignment horizontal="left"/>
      <protection/>
    </xf>
    <xf numFmtId="0" fontId="115" fillId="0" borderId="0" xfId="80" applyFont="1" applyFill="1" applyAlignment="1">
      <alignment horizontal="center"/>
      <protection/>
    </xf>
    <xf numFmtId="0" fontId="116" fillId="0" borderId="0" xfId="80" applyFont="1" applyFill="1" applyAlignment="1">
      <alignment/>
      <protection/>
    </xf>
    <xf numFmtId="0" fontId="116" fillId="0" borderId="0" xfId="80" applyFont="1" applyFill="1" applyAlignment="1">
      <alignment horizontal="center"/>
      <protection/>
    </xf>
    <xf numFmtId="0" fontId="122" fillId="0" borderId="0" xfId="80" applyFont="1" applyFill="1">
      <alignment/>
      <protection/>
    </xf>
    <xf numFmtId="0" fontId="122" fillId="0" borderId="0" xfId="80" applyFont="1" applyFill="1" applyBorder="1" applyAlignment="1">
      <alignment horizontal="center" vertical="top"/>
      <protection/>
    </xf>
    <xf numFmtId="0" fontId="123" fillId="0" borderId="0" xfId="80" applyFont="1" applyFill="1" applyBorder="1" applyAlignment="1">
      <alignment horizontal="center"/>
      <protection/>
    </xf>
    <xf numFmtId="0" fontId="123" fillId="0" borderId="4" xfId="80" applyFont="1" applyFill="1" applyBorder="1" applyAlignment="1">
      <alignment horizontal="center"/>
      <protection/>
    </xf>
    <xf numFmtId="0" fontId="116" fillId="0" borderId="0" xfId="80" applyFont="1" applyFill="1" applyAlignment="1">
      <alignment vertical="top" wrapText="1"/>
      <protection/>
    </xf>
    <xf numFmtId="0" fontId="115" fillId="0" borderId="0" xfId="80" applyFont="1" applyFill="1">
      <alignment/>
      <protection/>
    </xf>
    <xf numFmtId="0" fontId="38" fillId="0" borderId="0" xfId="80" applyFont="1" applyFill="1" applyAlignment="1" applyProtection="1">
      <alignment horizontal="left"/>
      <protection/>
    </xf>
    <xf numFmtId="0" fontId="57" fillId="0" borderId="0" xfId="80" applyFont="1" applyFill="1" applyAlignment="1" applyProtection="1">
      <alignment horizontal="center"/>
      <protection/>
    </xf>
    <xf numFmtId="0" fontId="57" fillId="0" borderId="0" xfId="80" applyFont="1" applyFill="1" applyAlignment="1" applyProtection="1">
      <alignment horizontal="left"/>
      <protection/>
    </xf>
    <xf numFmtId="0" fontId="38" fillId="0" borderId="0" xfId="80" applyFont="1" applyFill="1" applyAlignment="1" applyProtection="1">
      <alignment horizontal="center"/>
      <protection/>
    </xf>
    <xf numFmtId="0" fontId="38" fillId="0" borderId="0" xfId="80" applyFont="1" applyFill="1" applyBorder="1" applyAlignment="1" applyProtection="1">
      <alignment horizontal="center" vertical="top"/>
      <protection/>
    </xf>
    <xf numFmtId="0" fontId="57" fillId="0" borderId="0" xfId="80" applyFont="1" applyFill="1" applyProtection="1">
      <alignment/>
      <protection/>
    </xf>
    <xf numFmtId="0" fontId="63" fillId="0" borderId="0" xfId="80" applyFont="1" applyFill="1" applyBorder="1" applyAlignment="1" applyProtection="1">
      <alignment horizontal="center"/>
      <protection/>
    </xf>
    <xf numFmtId="0" fontId="63" fillId="0" borderId="4" xfId="80" applyFont="1" applyFill="1" applyBorder="1" applyAlignment="1" applyProtection="1">
      <alignment horizontal="center"/>
      <protection/>
    </xf>
    <xf numFmtId="0" fontId="56" fillId="0" borderId="0" xfId="80" applyFont="1" applyFill="1" applyAlignment="1" applyProtection="1">
      <alignment vertical="center" wrapText="1"/>
      <protection/>
    </xf>
    <xf numFmtId="0" fontId="63" fillId="0" borderId="0" xfId="80" applyFont="1" applyFill="1" applyAlignment="1" applyProtection="1">
      <alignment horizontal="center"/>
      <protection/>
    </xf>
    <xf numFmtId="0" fontId="38" fillId="0" borderId="0" xfId="80" applyFont="1" applyFill="1" applyAlignment="1" applyProtection="1">
      <alignment vertical="top" wrapText="1"/>
      <protection/>
    </xf>
    <xf numFmtId="0" fontId="63" fillId="0" borderId="0" xfId="80" applyFont="1" applyFill="1" applyAlignment="1" applyProtection="1">
      <alignment horizontal="center" vertical="top" wrapText="1"/>
      <protection/>
    </xf>
    <xf numFmtId="0" fontId="27" fillId="0" borderId="0" xfId="80" applyFont="1" applyFill="1" applyAlignment="1" applyProtection="1">
      <alignment vertical="top" wrapText="1"/>
      <protection/>
    </xf>
    <xf numFmtId="43" fontId="38" fillId="0" borderId="0" xfId="80" applyNumberFormat="1" applyFont="1" applyFill="1">
      <alignment/>
      <protection/>
    </xf>
    <xf numFmtId="0" fontId="68" fillId="0" borderId="0" xfId="80" applyFont="1" applyFill="1" applyBorder="1" applyAlignment="1">
      <alignment horizontal="center"/>
      <protection/>
    </xf>
    <xf numFmtId="0" fontId="68" fillId="0" borderId="4" xfId="80" applyFont="1" applyFill="1" applyBorder="1" applyAlignment="1">
      <alignment horizontal="center"/>
      <protection/>
    </xf>
    <xf numFmtId="0" fontId="38" fillId="0" borderId="0" xfId="80" applyFont="1" applyFill="1" applyAlignment="1">
      <alignment vertical="top" wrapText="1"/>
      <protection/>
    </xf>
    <xf numFmtId="0" fontId="57" fillId="0" borderId="0" xfId="80" applyFont="1" applyFill="1" applyAlignment="1">
      <alignment horizontal="center" vertical="top" wrapText="1"/>
      <protection/>
    </xf>
    <xf numFmtId="43" fontId="117" fillId="23" borderId="16" xfId="53" applyNumberFormat="1" applyFont="1" applyFill="1" applyBorder="1" applyAlignment="1">
      <alignment vertical="center"/>
    </xf>
    <xf numFmtId="43" fontId="116" fillId="23" borderId="16" xfId="53" applyNumberFormat="1" applyFont="1" applyFill="1" applyBorder="1" applyAlignment="1">
      <alignment vertical="center"/>
    </xf>
    <xf numFmtId="43" fontId="116" fillId="23" borderId="16" xfId="53" applyNumberFormat="1" applyFont="1" applyFill="1" applyBorder="1" applyAlignment="1">
      <alignment horizontal="left" vertical="center"/>
    </xf>
    <xf numFmtId="43" fontId="116" fillId="23" borderId="17" xfId="53" applyNumberFormat="1" applyFont="1" applyFill="1" applyBorder="1" applyAlignment="1">
      <alignment vertical="center"/>
    </xf>
    <xf numFmtId="0" fontId="37" fillId="0" borderId="0" xfId="80" applyFont="1" applyFill="1" applyAlignment="1" applyProtection="1">
      <alignment/>
      <protection/>
    </xf>
    <xf numFmtId="43" fontId="118" fillId="23" borderId="16" xfId="53" applyNumberFormat="1" applyFont="1" applyFill="1" applyBorder="1" applyAlignment="1">
      <alignment vertical="center"/>
    </xf>
    <xf numFmtId="0" fontId="118" fillId="0" borderId="0" xfId="80" applyFont="1" applyFill="1" applyAlignment="1">
      <alignment/>
      <protection/>
    </xf>
    <xf numFmtId="43" fontId="118" fillId="23" borderId="16" xfId="53" applyNumberFormat="1" applyFont="1" applyFill="1" applyBorder="1" applyAlignment="1">
      <alignment horizontal="left" vertical="center"/>
    </xf>
    <xf numFmtId="0" fontId="117" fillId="0" borderId="19" xfId="80" applyFont="1" applyFill="1" applyBorder="1" applyAlignment="1">
      <alignment horizontal="right" vertical="center"/>
      <protection/>
    </xf>
    <xf numFmtId="0" fontId="117" fillId="0" borderId="19" xfId="80" applyFont="1" applyFill="1" applyBorder="1" applyAlignment="1">
      <alignment vertical="center"/>
      <protection/>
    </xf>
    <xf numFmtId="0" fontId="117" fillId="0" borderId="19" xfId="80" applyFont="1" applyFill="1" applyBorder="1" applyAlignment="1">
      <alignment horizontal="center" vertical="center" wrapText="1"/>
      <protection/>
    </xf>
    <xf numFmtId="43" fontId="117" fillId="23" borderId="19" xfId="53" applyNumberFormat="1" applyFont="1" applyFill="1" applyBorder="1" applyAlignment="1">
      <alignment vertical="center"/>
    </xf>
    <xf numFmtId="49" fontId="123" fillId="0" borderId="6" xfId="80" applyNumberFormat="1" applyFont="1" applyFill="1" applyBorder="1" applyAlignment="1">
      <alignment horizontal="center" vertical="center"/>
      <protection/>
    </xf>
    <xf numFmtId="169" fontId="123" fillId="0" borderId="6" xfId="80" applyNumberFormat="1" applyFont="1" applyFill="1" applyBorder="1" applyAlignment="1">
      <alignment horizontal="center" vertical="center"/>
      <protection/>
    </xf>
    <xf numFmtId="49" fontId="124" fillId="0" borderId="6" xfId="80" applyNumberFormat="1" applyFont="1" applyFill="1" applyBorder="1" applyAlignment="1">
      <alignment horizontal="center" vertical="center"/>
      <protection/>
    </xf>
    <xf numFmtId="0" fontId="57" fillId="0" borderId="0" xfId="80" applyFont="1" applyFill="1" applyAlignment="1">
      <alignment horizontal="center" vertical="center"/>
      <protection/>
    </xf>
    <xf numFmtId="0" fontId="38" fillId="0" borderId="0" xfId="80" applyFont="1" applyFill="1" applyAlignment="1">
      <alignment horizontal="center" vertical="center"/>
      <protection/>
    </xf>
    <xf numFmtId="0" fontId="56" fillId="0" borderId="0" xfId="80" applyFont="1" applyFill="1" applyAlignment="1">
      <alignment horizontal="left"/>
      <protection/>
    </xf>
    <xf numFmtId="0" fontId="57" fillId="0" borderId="0" xfId="80" applyFont="1" applyFill="1" applyBorder="1" applyAlignment="1">
      <alignment horizontal="center" vertical="center"/>
      <protection/>
    </xf>
    <xf numFmtId="0" fontId="27" fillId="0" borderId="19" xfId="80" applyFont="1" applyFill="1" applyBorder="1" applyAlignment="1">
      <alignment horizontal="right" vertical="center" wrapText="1"/>
      <protection/>
    </xf>
    <xf numFmtId="0" fontId="27" fillId="0" borderId="19" xfId="80" applyFont="1" applyFill="1" applyBorder="1" applyAlignment="1">
      <alignment horizontal="left" vertical="center" wrapText="1"/>
      <protection/>
    </xf>
    <xf numFmtId="0" fontId="27" fillId="0" borderId="19" xfId="80" applyFont="1" applyFill="1" applyBorder="1" applyAlignment="1">
      <alignment horizontal="center" vertical="center" wrapText="1"/>
      <protection/>
    </xf>
    <xf numFmtId="170" fontId="63" fillId="0" borderId="6" xfId="80" applyNumberFormat="1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0" fontId="38" fillId="0" borderId="0" xfId="80" applyFont="1" applyFill="1" applyAlignment="1">
      <alignment wrapText="1"/>
      <protection/>
    </xf>
    <xf numFmtId="0" fontId="57" fillId="0" borderId="0" xfId="80" applyFont="1" applyFill="1" applyBorder="1" applyAlignment="1">
      <alignment vertical="center" wrapText="1"/>
      <protection/>
    </xf>
    <xf numFmtId="171" fontId="63" fillId="0" borderId="0" xfId="80" applyNumberFormat="1" applyFont="1" applyFill="1" applyBorder="1" applyAlignment="1">
      <alignment horizontal="center"/>
      <protection/>
    </xf>
    <xf numFmtId="171" fontId="63" fillId="0" borderId="4" xfId="80" applyNumberFormat="1" applyFont="1" applyFill="1" applyBorder="1" applyAlignment="1">
      <alignment horizontal="center"/>
      <protection/>
    </xf>
    <xf numFmtId="0" fontId="63" fillId="0" borderId="0" xfId="80" applyFont="1" applyFill="1">
      <alignment/>
      <protection/>
    </xf>
    <xf numFmtId="0" fontId="27" fillId="0" borderId="0" xfId="80" applyFont="1" applyFill="1" applyAlignment="1">
      <alignment/>
      <protection/>
    </xf>
    <xf numFmtId="0" fontId="43" fillId="0" borderId="0" xfId="0" applyFont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125" fillId="0" borderId="16" xfId="0" applyFont="1" applyBorder="1" applyAlignment="1">
      <alignment horizontal="right" vertical="center" wrapText="1"/>
    </xf>
    <xf numFmtId="0" fontId="126" fillId="0" borderId="16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43" fontId="43" fillId="23" borderId="19" xfId="80" applyNumberFormat="1" applyFont="1" applyFill="1" applyBorder="1" applyAlignment="1">
      <alignment vertical="center"/>
      <protection/>
    </xf>
    <xf numFmtId="43" fontId="43" fillId="23" borderId="16" xfId="80" applyNumberFormat="1" applyFont="1" applyFill="1" applyBorder="1" applyAlignment="1">
      <alignment vertical="center"/>
      <protection/>
    </xf>
    <xf numFmtId="43" fontId="43" fillId="23" borderId="16" xfId="51" applyNumberFormat="1" applyFont="1" applyFill="1" applyBorder="1" applyAlignment="1">
      <alignment vertical="center"/>
    </xf>
    <xf numFmtId="43" fontId="43" fillId="23" borderId="17" xfId="80" applyNumberFormat="1" applyFont="1" applyFill="1" applyBorder="1" applyAlignment="1">
      <alignment vertical="center"/>
      <protection/>
    </xf>
    <xf numFmtId="43" fontId="47" fillId="23" borderId="18" xfId="0" applyNumberFormat="1" applyFont="1" applyFill="1" applyBorder="1" applyAlignment="1">
      <alignment horizontal="justify" vertical="center" wrapText="1"/>
    </xf>
    <xf numFmtId="43" fontId="47" fillId="23" borderId="18" xfId="0" applyNumberFormat="1" applyFont="1" applyFill="1" applyBorder="1" applyAlignment="1">
      <alignment horizontal="center" vertical="center" wrapText="1"/>
    </xf>
    <xf numFmtId="43" fontId="43" fillId="23" borderId="16" xfId="0" applyNumberFormat="1" applyFont="1" applyFill="1" applyBorder="1" applyAlignment="1">
      <alignment horizontal="justify" vertical="center" wrapText="1"/>
    </xf>
    <xf numFmtId="43" fontId="43" fillId="23" borderId="16" xfId="0" applyNumberFormat="1" applyFont="1" applyFill="1" applyBorder="1" applyAlignment="1">
      <alignment horizontal="center" vertical="center" wrapText="1"/>
    </xf>
    <xf numFmtId="43" fontId="47" fillId="23" borderId="16" xfId="0" applyNumberFormat="1" applyFont="1" applyFill="1" applyBorder="1" applyAlignment="1">
      <alignment horizontal="justify" vertical="center" wrapText="1"/>
    </xf>
    <xf numFmtId="43" fontId="47" fillId="23" borderId="16" xfId="0" applyNumberFormat="1" applyFont="1" applyFill="1" applyBorder="1" applyAlignment="1">
      <alignment horizontal="center" vertical="center" wrapText="1"/>
    </xf>
    <xf numFmtId="43" fontId="43" fillId="23" borderId="17" xfId="0" applyNumberFormat="1" applyFont="1" applyFill="1" applyBorder="1" applyAlignment="1">
      <alignment horizontal="justify" vertical="center" wrapText="1"/>
    </xf>
    <xf numFmtId="43" fontId="43" fillId="23" borderId="17" xfId="0" applyNumberFormat="1" applyFont="1" applyFill="1" applyBorder="1" applyAlignment="1">
      <alignment horizontal="center" vertical="center" wrapText="1"/>
    </xf>
    <xf numFmtId="43" fontId="126" fillId="23" borderId="18" xfId="51" applyFont="1" applyFill="1" applyBorder="1" applyAlignment="1">
      <alignment horizontal="right" vertical="center" wrapText="1"/>
    </xf>
    <xf numFmtId="2" fontId="125" fillId="23" borderId="18" xfId="51" applyNumberFormat="1" applyFont="1" applyFill="1" applyBorder="1" applyAlignment="1">
      <alignment horizontal="right" vertical="center" wrapText="1"/>
    </xf>
    <xf numFmtId="43" fontId="126" fillId="23" borderId="16" xfId="51" applyFont="1" applyFill="1" applyBorder="1" applyAlignment="1">
      <alignment horizontal="right" vertical="center" wrapText="1"/>
    </xf>
    <xf numFmtId="2" fontId="125" fillId="23" borderId="16" xfId="51" applyNumberFormat="1" applyFont="1" applyFill="1" applyBorder="1" applyAlignment="1">
      <alignment horizontal="right" vertical="center" wrapText="1"/>
    </xf>
    <xf numFmtId="43" fontId="126" fillId="23" borderId="17" xfId="51" applyFont="1" applyFill="1" applyBorder="1" applyAlignment="1">
      <alignment horizontal="right" vertical="center" wrapText="1"/>
    </xf>
    <xf numFmtId="2" fontId="125" fillId="23" borderId="17" xfId="51" applyNumberFormat="1" applyFont="1" applyFill="1" applyBorder="1" applyAlignment="1">
      <alignment horizontal="right" vertical="center" wrapText="1"/>
    </xf>
    <xf numFmtId="43" fontId="116" fillId="0" borderId="16" xfId="53" applyNumberFormat="1" applyFont="1" applyFill="1" applyBorder="1" applyAlignment="1">
      <alignment vertical="center"/>
    </xf>
    <xf numFmtId="43" fontId="116" fillId="0" borderId="17" xfId="53" applyNumberFormat="1" applyFont="1" applyFill="1" applyBorder="1" applyAlignment="1">
      <alignment vertical="center"/>
    </xf>
    <xf numFmtId="0" fontId="122" fillId="0" borderId="0" xfId="80" applyFont="1" applyFill="1" applyAlignment="1">
      <alignment horizontal="center"/>
      <protection/>
    </xf>
    <xf numFmtId="0" fontId="116" fillId="0" borderId="0" xfId="80" applyFont="1" applyFill="1" applyBorder="1" applyAlignment="1">
      <alignment horizontal="center"/>
      <protection/>
    </xf>
    <xf numFmtId="0" fontId="117" fillId="0" borderId="6" xfId="80" applyFont="1" applyFill="1" applyBorder="1" applyAlignment="1">
      <alignment horizontal="center" vertical="center" wrapText="1"/>
      <protection/>
    </xf>
    <xf numFmtId="43" fontId="126" fillId="23" borderId="18" xfId="0" applyNumberFormat="1" applyFont="1" applyFill="1" applyBorder="1" applyAlignment="1">
      <alignment horizontal="right" vertical="center" wrapText="1"/>
    </xf>
    <xf numFmtId="43" fontId="126" fillId="23" borderId="16" xfId="0" applyNumberFormat="1" applyFont="1" applyFill="1" applyBorder="1" applyAlignment="1">
      <alignment horizontal="right" vertical="center" wrapText="1"/>
    </xf>
    <xf numFmtId="43" fontId="126" fillId="23" borderId="17" xfId="0" applyNumberFormat="1" applyFont="1" applyFill="1" applyBorder="1" applyAlignment="1">
      <alignment horizontal="right" vertical="center" wrapText="1"/>
    </xf>
    <xf numFmtId="43" fontId="125" fillId="23" borderId="18" xfId="0" applyNumberFormat="1" applyFont="1" applyFill="1" applyBorder="1" applyAlignment="1">
      <alignment horizontal="right" vertical="center" wrapText="1"/>
    </xf>
    <xf numFmtId="43" fontId="125" fillId="23" borderId="16" xfId="0" applyNumberFormat="1" applyFont="1" applyFill="1" applyBorder="1" applyAlignment="1">
      <alignment horizontal="right" vertical="center" wrapText="1"/>
    </xf>
    <xf numFmtId="43" fontId="125" fillId="23" borderId="17" xfId="0" applyNumberFormat="1" applyFont="1" applyFill="1" applyBorder="1" applyAlignment="1">
      <alignment horizontal="right" vertical="center" wrapText="1"/>
    </xf>
    <xf numFmtId="43" fontId="127" fillId="0" borderId="16" xfId="0" applyNumberFormat="1" applyFont="1" applyBorder="1" applyAlignment="1">
      <alignment horizontal="right" vertical="center" wrapText="1"/>
    </xf>
    <xf numFmtId="43" fontId="125" fillId="0" borderId="16" xfId="0" applyNumberFormat="1" applyFont="1" applyBorder="1" applyAlignment="1">
      <alignment horizontal="right" vertical="center" wrapText="1"/>
    </xf>
    <xf numFmtId="43" fontId="128" fillId="0" borderId="16" xfId="0" applyNumberFormat="1" applyFont="1" applyBorder="1" applyAlignment="1">
      <alignment horizontal="right" vertical="center" wrapText="1"/>
    </xf>
    <xf numFmtId="43" fontId="127" fillId="0" borderId="18" xfId="0" applyNumberFormat="1" applyFont="1" applyBorder="1" applyAlignment="1">
      <alignment horizontal="right" vertical="center" wrapText="1"/>
    </xf>
    <xf numFmtId="43" fontId="128" fillId="0" borderId="17" xfId="0" applyNumberFormat="1" applyFont="1" applyBorder="1" applyAlignment="1">
      <alignment horizontal="right" vertical="center" wrapText="1"/>
    </xf>
    <xf numFmtId="0" fontId="73" fillId="0" borderId="0" xfId="80" applyFont="1" applyFill="1">
      <alignment/>
      <protection/>
    </xf>
    <xf numFmtId="0" fontId="46" fillId="0" borderId="0" xfId="80" applyFont="1" applyFill="1" applyBorder="1" applyAlignment="1">
      <alignment horizontal="center"/>
      <protection/>
    </xf>
    <xf numFmtId="0" fontId="74" fillId="0" borderId="0" xfId="80" applyFont="1" applyFill="1" applyBorder="1" applyAlignment="1">
      <alignment horizontal="center"/>
      <protection/>
    </xf>
    <xf numFmtId="0" fontId="74" fillId="0" borderId="0" xfId="80" applyFont="1" applyFill="1">
      <alignment/>
      <protection/>
    </xf>
    <xf numFmtId="0" fontId="75" fillId="0" borderId="0" xfId="80" applyFont="1" applyFill="1">
      <alignment/>
      <protection/>
    </xf>
    <xf numFmtId="0" fontId="73" fillId="0" borderId="0" xfId="80" applyFont="1" applyFill="1" applyAlignment="1">
      <alignment/>
      <protection/>
    </xf>
    <xf numFmtId="0" fontId="76" fillId="0" borderId="0" xfId="80" applyFont="1" applyFill="1" applyAlignment="1">
      <alignment/>
      <protection/>
    </xf>
    <xf numFmtId="0" fontId="77" fillId="0" borderId="0" xfId="80" applyFont="1" applyFill="1">
      <alignment/>
      <protection/>
    </xf>
    <xf numFmtId="0" fontId="78" fillId="0" borderId="0" xfId="80" applyFont="1" applyFill="1">
      <alignment/>
      <protection/>
    </xf>
    <xf numFmtId="0" fontId="18" fillId="0" borderId="0" xfId="80" applyFont="1" applyFill="1" applyAlignment="1">
      <alignment/>
      <protection/>
    </xf>
    <xf numFmtId="0" fontId="29" fillId="0" borderId="0" xfId="80" applyFont="1" applyFill="1" applyAlignment="1">
      <alignment/>
      <protection/>
    </xf>
    <xf numFmtId="0" fontId="27" fillId="0" borderId="6" xfId="80" applyFont="1" applyFill="1" applyBorder="1" applyAlignment="1">
      <alignment horizontal="center" vertical="center" wrapText="1"/>
      <protection/>
    </xf>
    <xf numFmtId="43" fontId="38" fillId="0" borderId="16" xfId="80" applyNumberFormat="1" applyFont="1" applyFill="1" applyBorder="1">
      <alignment/>
      <protection/>
    </xf>
    <xf numFmtId="0" fontId="27" fillId="0" borderId="0" xfId="80" applyFont="1" applyFill="1" applyAlignment="1">
      <alignment wrapText="1"/>
      <protection/>
    </xf>
    <xf numFmtId="0" fontId="37" fillId="0" borderId="0" xfId="80" applyFont="1" applyFill="1" applyAlignment="1">
      <alignment wrapText="1"/>
      <protection/>
    </xf>
    <xf numFmtId="175" fontId="117" fillId="23" borderId="19" xfId="53" applyNumberFormat="1" applyFont="1" applyFill="1" applyBorder="1" applyAlignment="1">
      <alignment vertical="center"/>
    </xf>
    <xf numFmtId="175" fontId="117" fillId="23" borderId="16" xfId="53" applyNumberFormat="1" applyFont="1" applyFill="1" applyBorder="1" applyAlignment="1">
      <alignment vertical="center"/>
    </xf>
    <xf numFmtId="175" fontId="118" fillId="23" borderId="16" xfId="53" applyNumberFormat="1" applyFont="1" applyFill="1" applyBorder="1" applyAlignment="1">
      <alignment vertical="center"/>
    </xf>
    <xf numFmtId="175" fontId="116" fillId="23" borderId="16" xfId="53" applyNumberFormat="1" applyFont="1" applyFill="1" applyBorder="1" applyAlignment="1">
      <alignment vertical="center"/>
    </xf>
    <xf numFmtId="175" fontId="116" fillId="23" borderId="16" xfId="53" applyNumberFormat="1" applyFont="1" applyFill="1" applyBorder="1" applyAlignment="1">
      <alignment horizontal="left" vertical="center"/>
    </xf>
    <xf numFmtId="175" fontId="118" fillId="23" borderId="16" xfId="53" applyNumberFormat="1" applyFont="1" applyFill="1" applyBorder="1" applyAlignment="1">
      <alignment horizontal="left" vertical="center"/>
    </xf>
    <xf numFmtId="175" fontId="116" fillId="0" borderId="16" xfId="53" applyNumberFormat="1" applyFont="1" applyFill="1" applyBorder="1" applyAlignment="1">
      <alignment vertical="center"/>
    </xf>
    <xf numFmtId="175" fontId="116" fillId="23" borderId="17" xfId="53" applyNumberFormat="1" applyFont="1" applyFill="1" applyBorder="1" applyAlignment="1">
      <alignment vertical="center"/>
    </xf>
    <xf numFmtId="175" fontId="116" fillId="0" borderId="17" xfId="53" applyNumberFormat="1" applyFont="1" applyFill="1" applyBorder="1" applyAlignment="1">
      <alignment vertical="center"/>
    </xf>
    <xf numFmtId="175" fontId="117" fillId="23" borderId="18" xfId="53" applyNumberFormat="1" applyFont="1" applyFill="1" applyBorder="1" applyAlignment="1" applyProtection="1">
      <alignment vertical="center"/>
      <protection/>
    </xf>
    <xf numFmtId="175" fontId="118" fillId="23" borderId="16" xfId="53" applyNumberFormat="1" applyFont="1" applyFill="1" applyBorder="1" applyAlignment="1" applyProtection="1">
      <alignment vertical="center"/>
      <protection/>
    </xf>
    <xf numFmtId="175" fontId="116" fillId="23" borderId="16" xfId="53" applyNumberFormat="1" applyFont="1" applyFill="1" applyBorder="1" applyAlignment="1" applyProtection="1">
      <alignment vertical="center"/>
      <protection/>
    </xf>
    <xf numFmtId="175" fontId="116" fillId="0" borderId="16" xfId="53" applyNumberFormat="1" applyFont="1" applyFill="1" applyBorder="1" applyAlignment="1" applyProtection="1">
      <alignment vertical="center"/>
      <protection/>
    </xf>
    <xf numFmtId="175" fontId="118" fillId="0" borderId="16" xfId="53" applyNumberFormat="1" applyFont="1" applyFill="1" applyBorder="1" applyAlignment="1" applyProtection="1">
      <alignment vertical="center"/>
      <protection/>
    </xf>
    <xf numFmtId="175" fontId="118" fillId="23" borderId="17" xfId="53" applyNumberFormat="1" applyFont="1" applyFill="1" applyBorder="1" applyAlignment="1" applyProtection="1">
      <alignment vertical="center"/>
      <protection/>
    </xf>
    <xf numFmtId="175" fontId="118" fillId="0" borderId="17" xfId="53" applyNumberFormat="1" applyFont="1" applyFill="1" applyBorder="1" applyAlignment="1" applyProtection="1">
      <alignment vertical="center"/>
      <protection/>
    </xf>
    <xf numFmtId="175" fontId="27" fillId="23" borderId="18" xfId="53" applyNumberFormat="1" applyFont="1" applyFill="1" applyBorder="1" applyAlignment="1">
      <alignment vertical="center"/>
    </xf>
    <xf numFmtId="175" fontId="27" fillId="23" borderId="16" xfId="53" applyNumberFormat="1" applyFont="1" applyFill="1" applyBorder="1" applyAlignment="1">
      <alignment vertical="center"/>
    </xf>
    <xf numFmtId="175" fontId="38" fillId="23" borderId="16" xfId="53" applyNumberFormat="1" applyFont="1" applyFill="1" applyBorder="1" applyAlignment="1">
      <alignment vertical="center"/>
    </xf>
    <xf numFmtId="175" fontId="38" fillId="0" borderId="16" xfId="53" applyNumberFormat="1" applyFont="1" applyFill="1" applyBorder="1" applyAlignment="1">
      <alignment vertical="center"/>
    </xf>
    <xf numFmtId="175" fontId="27" fillId="0" borderId="16" xfId="53" applyNumberFormat="1" applyFont="1" applyFill="1" applyBorder="1" applyAlignment="1">
      <alignment vertical="center"/>
    </xf>
    <xf numFmtId="175" fontId="27" fillId="23" borderId="17" xfId="53" applyNumberFormat="1" applyFont="1" applyFill="1" applyBorder="1" applyAlignment="1">
      <alignment vertical="center"/>
    </xf>
    <xf numFmtId="175" fontId="27" fillId="0" borderId="17" xfId="53" applyNumberFormat="1" applyFont="1" applyFill="1" applyBorder="1" applyAlignment="1">
      <alignment vertical="center"/>
    </xf>
    <xf numFmtId="175" fontId="37" fillId="0" borderId="16" xfId="80" applyNumberFormat="1" applyFont="1" applyFill="1" applyBorder="1" applyAlignment="1">
      <alignment vertical="center"/>
      <protection/>
    </xf>
    <xf numFmtId="175" fontId="38" fillId="0" borderId="16" xfId="80" applyNumberFormat="1" applyFont="1" applyFill="1" applyBorder="1" applyAlignment="1">
      <alignment vertical="center"/>
      <protection/>
    </xf>
    <xf numFmtId="175" fontId="38" fillId="0" borderId="17" xfId="80" applyNumberFormat="1" applyFont="1" applyFill="1" applyBorder="1" applyAlignment="1">
      <alignment vertical="center"/>
      <protection/>
    </xf>
    <xf numFmtId="175" fontId="27" fillId="23" borderId="18" xfId="80" applyNumberFormat="1" applyFont="1" applyFill="1" applyBorder="1" applyAlignment="1">
      <alignment horizontal="center" vertical="center"/>
      <protection/>
    </xf>
    <xf numFmtId="175" fontId="37" fillId="23" borderId="16" xfId="80" applyNumberFormat="1" applyFont="1" applyFill="1" applyBorder="1" applyAlignment="1">
      <alignment vertical="center"/>
      <protection/>
    </xf>
    <xf numFmtId="175" fontId="38" fillId="23" borderId="16" xfId="80" applyNumberFormat="1" applyFont="1" applyFill="1" applyBorder="1" applyAlignment="1">
      <alignment vertical="center"/>
      <protection/>
    </xf>
    <xf numFmtId="175" fontId="27" fillId="23" borderId="16" xfId="80" applyNumberFormat="1" applyFont="1" applyFill="1" applyBorder="1" applyAlignment="1">
      <alignment vertical="center"/>
      <protection/>
    </xf>
    <xf numFmtId="175" fontId="38" fillId="23" borderId="17" xfId="80" applyNumberFormat="1" applyFont="1" applyFill="1" applyBorder="1" applyAlignment="1">
      <alignment vertical="center"/>
      <protection/>
    </xf>
    <xf numFmtId="175" fontId="27" fillId="23" borderId="19" xfId="53" applyNumberFormat="1" applyFont="1" applyFill="1" applyBorder="1" applyAlignment="1">
      <alignment vertical="center" wrapText="1"/>
    </xf>
    <xf numFmtId="175" fontId="27" fillId="23" borderId="16" xfId="53" applyNumberFormat="1" applyFont="1" applyFill="1" applyBorder="1" applyAlignment="1">
      <alignment vertical="center" wrapText="1"/>
    </xf>
    <xf numFmtId="175" fontId="37" fillId="23" borderId="16" xfId="53" applyNumberFormat="1" applyFont="1" applyFill="1" applyBorder="1" applyAlignment="1">
      <alignment vertical="center" wrapText="1"/>
    </xf>
    <xf numFmtId="175" fontId="38" fillId="23" borderId="16" xfId="53" applyNumberFormat="1" applyFont="1" applyFill="1" applyBorder="1" applyAlignment="1">
      <alignment vertical="center" wrapText="1"/>
    </xf>
    <xf numFmtId="175" fontId="38" fillId="23" borderId="17" xfId="53" applyNumberFormat="1" applyFont="1" applyFill="1" applyBorder="1" applyAlignment="1">
      <alignment vertical="center" wrapText="1"/>
    </xf>
    <xf numFmtId="170" fontId="38" fillId="0" borderId="6" xfId="80" applyNumberFormat="1" applyFont="1" applyFill="1" applyBorder="1" applyAlignment="1">
      <alignment horizontal="center" vertical="center"/>
      <protection/>
    </xf>
    <xf numFmtId="0" fontId="29" fillId="0" borderId="0" xfId="80" applyFont="1" applyFill="1">
      <alignment/>
      <protection/>
    </xf>
    <xf numFmtId="0" fontId="76" fillId="0" borderId="0" xfId="80" applyFont="1" applyFill="1">
      <alignment/>
      <protection/>
    </xf>
    <xf numFmtId="43" fontId="27" fillId="23" borderId="18" xfId="80" applyNumberFormat="1" applyFont="1" applyFill="1" applyBorder="1">
      <alignment/>
      <protection/>
    </xf>
    <xf numFmtId="43" fontId="27" fillId="23" borderId="16" xfId="80" applyNumberFormat="1" applyFont="1" applyFill="1" applyBorder="1">
      <alignment/>
      <protection/>
    </xf>
    <xf numFmtId="43" fontId="37" fillId="23" borderId="16" xfId="80" applyNumberFormat="1" applyFont="1" applyFill="1" applyBorder="1">
      <alignment/>
      <protection/>
    </xf>
    <xf numFmtId="43" fontId="38" fillId="23" borderId="16" xfId="80" applyNumberFormat="1" applyFont="1" applyFill="1" applyBorder="1">
      <alignment/>
      <protection/>
    </xf>
    <xf numFmtId="43" fontId="27" fillId="23" borderId="18" xfId="53" applyNumberFormat="1" applyFont="1" applyFill="1" applyBorder="1" applyAlignment="1">
      <alignment vertical="center" wrapText="1"/>
    </xf>
    <xf numFmtId="43" fontId="27" fillId="23" borderId="16" xfId="53" applyNumberFormat="1" applyFont="1" applyFill="1" applyBorder="1" applyAlignment="1">
      <alignment vertical="center" wrapText="1"/>
    </xf>
    <xf numFmtId="43" fontId="37" fillId="23" borderId="16" xfId="53" applyNumberFormat="1" applyFont="1" applyFill="1" applyBorder="1" applyAlignment="1">
      <alignment vertical="center" wrapText="1"/>
    </xf>
    <xf numFmtId="43" fontId="38" fillId="23" borderId="16" xfId="53" applyNumberFormat="1" applyFont="1" applyFill="1" applyBorder="1" applyAlignment="1">
      <alignment vertical="center" wrapText="1"/>
    </xf>
    <xf numFmtId="173" fontId="38" fillId="0" borderId="0" xfId="80" applyNumberFormat="1" applyFont="1" applyFill="1" applyAlignment="1">
      <alignment vertical="center"/>
      <protection/>
    </xf>
    <xf numFmtId="43" fontId="29" fillId="0" borderId="0" xfId="80" applyNumberFormat="1" applyFont="1" applyFill="1">
      <alignment/>
      <protection/>
    </xf>
    <xf numFmtId="43" fontId="76" fillId="0" borderId="0" xfId="80" applyNumberFormat="1" applyFont="1" applyFill="1">
      <alignment/>
      <protection/>
    </xf>
    <xf numFmtId="43" fontId="28" fillId="0" borderId="0" xfId="80" applyNumberFormat="1" applyFont="1" applyFill="1">
      <alignment/>
      <protection/>
    </xf>
    <xf numFmtId="0" fontId="120" fillId="0" borderId="16" xfId="80" applyFont="1" applyFill="1" applyBorder="1" applyAlignment="1">
      <alignment horizontal="right"/>
      <protection/>
    </xf>
    <xf numFmtId="0" fontId="120" fillId="0" borderId="16" xfId="80" applyFont="1" applyFill="1" applyBorder="1">
      <alignment/>
      <protection/>
    </xf>
    <xf numFmtId="0" fontId="120" fillId="0" borderId="16" xfId="80" applyFont="1" applyFill="1" applyBorder="1" applyAlignment="1">
      <alignment horizontal="center"/>
      <protection/>
    </xf>
    <xf numFmtId="43" fontId="120" fillId="23" borderId="16" xfId="80" applyNumberFormat="1" applyFont="1" applyFill="1" applyBorder="1">
      <alignment/>
      <protection/>
    </xf>
    <xf numFmtId="43" fontId="120" fillId="0" borderId="16" xfId="80" applyNumberFormat="1" applyFont="1" applyFill="1" applyBorder="1">
      <alignment/>
      <protection/>
    </xf>
    <xf numFmtId="43" fontId="120" fillId="23" borderId="16" xfId="53" applyNumberFormat="1" applyFont="1" applyFill="1" applyBorder="1" applyAlignment="1">
      <alignment vertical="center" wrapText="1"/>
    </xf>
    <xf numFmtId="43" fontId="129" fillId="0" borderId="0" xfId="80" applyNumberFormat="1" applyFont="1" applyFill="1">
      <alignment/>
      <protection/>
    </xf>
    <xf numFmtId="0" fontId="129" fillId="0" borderId="0" xfId="80" applyFont="1" applyFill="1">
      <alignment/>
      <protection/>
    </xf>
    <xf numFmtId="0" fontId="130" fillId="0" borderId="16" xfId="80" applyFont="1" applyFill="1" applyBorder="1" applyAlignment="1">
      <alignment horizontal="right"/>
      <protection/>
    </xf>
    <xf numFmtId="0" fontId="130" fillId="0" borderId="16" xfId="80" applyFont="1" applyFill="1" applyBorder="1">
      <alignment/>
      <protection/>
    </xf>
    <xf numFmtId="0" fontId="130" fillId="0" borderId="16" xfId="80" applyFont="1" applyFill="1" applyBorder="1" applyAlignment="1">
      <alignment horizontal="center"/>
      <protection/>
    </xf>
    <xf numFmtId="43" fontId="130" fillId="23" borderId="16" xfId="80" applyNumberFormat="1" applyFont="1" applyFill="1" applyBorder="1">
      <alignment/>
      <protection/>
    </xf>
    <xf numFmtId="43" fontId="130" fillId="0" borderId="16" xfId="80" applyNumberFormat="1" applyFont="1" applyFill="1" applyBorder="1">
      <alignment/>
      <protection/>
    </xf>
    <xf numFmtId="43" fontId="130" fillId="23" borderId="16" xfId="53" applyNumberFormat="1" applyFont="1" applyFill="1" applyBorder="1" applyAlignment="1">
      <alignment vertical="center" wrapText="1"/>
    </xf>
    <xf numFmtId="43" fontId="131" fillId="0" borderId="0" xfId="80" applyNumberFormat="1" applyFont="1" applyFill="1">
      <alignment/>
      <protection/>
    </xf>
    <xf numFmtId="0" fontId="131" fillId="0" borderId="0" xfId="80" applyFont="1" applyFill="1">
      <alignment/>
      <protection/>
    </xf>
    <xf numFmtId="0" fontId="120" fillId="0" borderId="16" xfId="80" applyFont="1" applyFill="1" applyBorder="1" applyAlignment="1">
      <alignment/>
      <protection/>
    </xf>
    <xf numFmtId="0" fontId="120" fillId="0" borderId="17" xfId="80" applyFont="1" applyFill="1" applyBorder="1" applyAlignment="1">
      <alignment horizontal="right"/>
      <protection/>
    </xf>
    <xf numFmtId="0" fontId="120" fillId="0" borderId="17" xfId="80" applyFont="1" applyFill="1" applyBorder="1">
      <alignment/>
      <protection/>
    </xf>
    <xf numFmtId="0" fontId="120" fillId="0" borderId="17" xfId="80" applyFont="1" applyFill="1" applyBorder="1" applyAlignment="1">
      <alignment horizontal="center"/>
      <protection/>
    </xf>
    <xf numFmtId="43" fontId="120" fillId="23" borderId="17" xfId="80" applyNumberFormat="1" applyFont="1" applyFill="1" applyBorder="1">
      <alignment/>
      <protection/>
    </xf>
    <xf numFmtId="43" fontId="120" fillId="0" borderId="17" xfId="80" applyNumberFormat="1" applyFont="1" applyFill="1" applyBorder="1">
      <alignment/>
      <protection/>
    </xf>
    <xf numFmtId="43" fontId="120" fillId="23" borderId="17" xfId="53" applyNumberFormat="1" applyFont="1" applyFill="1" applyBorder="1" applyAlignment="1">
      <alignment vertical="center" wrapText="1"/>
    </xf>
    <xf numFmtId="173" fontId="57" fillId="0" borderId="0" xfId="80" applyNumberFormat="1" applyFont="1" applyFill="1">
      <alignment/>
      <protection/>
    </xf>
    <xf numFmtId="0" fontId="132" fillId="0" borderId="0" xfId="80" applyFont="1" applyFill="1">
      <alignment/>
      <protection/>
    </xf>
    <xf numFmtId="43" fontId="0" fillId="0" borderId="0" xfId="80" applyNumberFormat="1" applyFont="1" applyFill="1">
      <alignment/>
      <protection/>
    </xf>
    <xf numFmtId="178" fontId="27" fillId="0" borderId="18" xfId="80" applyNumberFormat="1" applyFont="1" applyFill="1" applyBorder="1" applyAlignment="1">
      <alignment vertical="center" wrapText="1"/>
      <protection/>
    </xf>
    <xf numFmtId="178" fontId="27" fillId="0" borderId="18" xfId="80" applyNumberFormat="1" applyFont="1" applyFill="1" applyBorder="1" applyAlignment="1">
      <alignment vertical="center"/>
      <protection/>
    </xf>
    <xf numFmtId="178" fontId="27" fillId="0" borderId="16" xfId="80" applyNumberFormat="1" applyFont="1" applyFill="1" applyBorder="1" applyAlignment="1">
      <alignment vertical="center" wrapText="1"/>
      <protection/>
    </xf>
    <xf numFmtId="178" fontId="27" fillId="0" borderId="16" xfId="80" applyNumberFormat="1" applyFont="1" applyFill="1" applyBorder="1" applyAlignment="1">
      <alignment vertical="center"/>
      <protection/>
    </xf>
    <xf numFmtId="178" fontId="37" fillId="0" borderId="16" xfId="80" applyNumberFormat="1" applyFont="1" applyFill="1" applyBorder="1" applyAlignment="1">
      <alignment vertical="center" wrapText="1"/>
      <protection/>
    </xf>
    <xf numFmtId="178" fontId="37" fillId="0" borderId="16" xfId="80" applyNumberFormat="1" applyFont="1" applyFill="1" applyBorder="1" applyAlignment="1">
      <alignment vertical="center"/>
      <protection/>
    </xf>
    <xf numFmtId="178" fontId="38" fillId="0" borderId="16" xfId="80" applyNumberFormat="1" applyFont="1" applyFill="1" applyBorder="1" applyAlignment="1">
      <alignment vertical="center" wrapText="1"/>
      <protection/>
    </xf>
    <xf numFmtId="178" fontId="38" fillId="0" borderId="16" xfId="80" applyNumberFormat="1" applyFont="1" applyFill="1" applyBorder="1" applyAlignment="1">
      <alignment vertical="center"/>
      <protection/>
    </xf>
    <xf numFmtId="178" fontId="38" fillId="0" borderId="17" xfId="80" applyNumberFormat="1" applyFont="1" applyFill="1" applyBorder="1" applyAlignment="1">
      <alignment vertical="center" wrapText="1"/>
      <protection/>
    </xf>
    <xf numFmtId="178" fontId="38" fillId="0" borderId="17" xfId="80" applyNumberFormat="1" applyFont="1" applyFill="1" applyBorder="1" applyAlignment="1">
      <alignment vertical="center"/>
      <protection/>
    </xf>
    <xf numFmtId="181" fontId="38" fillId="24" borderId="18" xfId="53" applyNumberFormat="1" applyFont="1" applyFill="1" applyBorder="1" applyAlignment="1">
      <alignment vertical="center"/>
    </xf>
    <xf numFmtId="181" fontId="116" fillId="23" borderId="18" xfId="88" applyNumberFormat="1" applyFont="1" applyFill="1" applyBorder="1" applyAlignment="1">
      <alignment vertical="center"/>
      <protection/>
    </xf>
    <xf numFmtId="181" fontId="116" fillId="0" borderId="18" xfId="88" applyNumberFormat="1" applyFont="1" applyBorder="1" applyAlignment="1">
      <alignment vertical="center"/>
      <protection/>
    </xf>
    <xf numFmtId="181" fontId="38" fillId="24" borderId="16" xfId="53" applyNumberFormat="1" applyFont="1" applyFill="1" applyBorder="1" applyAlignment="1">
      <alignment vertical="center"/>
    </xf>
    <xf numFmtId="181" fontId="116" fillId="0" borderId="16" xfId="88" applyNumberFormat="1" applyFont="1" applyBorder="1" applyAlignment="1">
      <alignment vertical="center"/>
      <protection/>
    </xf>
    <xf numFmtId="181" fontId="116" fillId="23" borderId="16" xfId="88" applyNumberFormat="1" applyFont="1" applyFill="1" applyBorder="1" applyAlignment="1">
      <alignment vertical="center"/>
      <protection/>
    </xf>
    <xf numFmtId="181" fontId="38" fillId="24" borderId="17" xfId="53" applyNumberFormat="1" applyFont="1" applyFill="1" applyBorder="1" applyAlignment="1">
      <alignment vertical="center"/>
    </xf>
    <xf numFmtId="181" fontId="116" fillId="23" borderId="17" xfId="88" applyNumberFormat="1" applyFont="1" applyFill="1" applyBorder="1" applyAlignment="1">
      <alignment vertical="center"/>
      <protection/>
    </xf>
    <xf numFmtId="184" fontId="57" fillId="23" borderId="18" xfId="80" applyNumberFormat="1" applyFont="1" applyFill="1" applyBorder="1" applyAlignment="1">
      <alignment vertical="center"/>
      <protection/>
    </xf>
    <xf numFmtId="184" fontId="133" fillId="23" borderId="18" xfId="80" applyNumberFormat="1" applyFont="1" applyFill="1" applyBorder="1" applyAlignment="1">
      <alignment vertical="center"/>
      <protection/>
    </xf>
    <xf numFmtId="184" fontId="57" fillId="23" borderId="16" xfId="80" applyNumberFormat="1" applyFont="1" applyFill="1" applyBorder="1" applyAlignment="1">
      <alignment vertical="center"/>
      <protection/>
    </xf>
    <xf numFmtId="184" fontId="38" fillId="0" borderId="18" xfId="80" applyNumberFormat="1" applyFont="1" applyFill="1" applyBorder="1">
      <alignment/>
      <protection/>
    </xf>
    <xf numFmtId="184" fontId="0" fillId="0" borderId="0" xfId="80" applyNumberFormat="1" applyFont="1" applyFill="1">
      <alignment/>
      <protection/>
    </xf>
    <xf numFmtId="184" fontId="133" fillId="23" borderId="16" xfId="80" applyNumberFormat="1" applyFont="1" applyFill="1" applyBorder="1" applyAlignment="1">
      <alignment vertical="center"/>
      <protection/>
    </xf>
    <xf numFmtId="184" fontId="57" fillId="0" borderId="16" xfId="80" applyNumberFormat="1" applyFont="1" applyFill="1" applyBorder="1" applyAlignment="1">
      <alignment vertical="center"/>
      <protection/>
    </xf>
    <xf numFmtId="184" fontId="133" fillId="0" borderId="16" xfId="80" applyNumberFormat="1" applyFont="1" applyFill="1" applyBorder="1" applyAlignment="1">
      <alignment vertical="center"/>
      <protection/>
    </xf>
    <xf numFmtId="184" fontId="57" fillId="23" borderId="17" xfId="80" applyNumberFormat="1" applyFont="1" applyFill="1" applyBorder="1" applyAlignment="1">
      <alignment vertical="center"/>
      <protection/>
    </xf>
    <xf numFmtId="184" fontId="133" fillId="23" borderId="17" xfId="80" applyNumberFormat="1" applyFont="1" applyFill="1" applyBorder="1" applyAlignment="1">
      <alignment vertical="center"/>
      <protection/>
    </xf>
    <xf numFmtId="184" fontId="57" fillId="0" borderId="17" xfId="80" applyNumberFormat="1" applyFont="1" applyFill="1" applyBorder="1" applyAlignment="1">
      <alignment vertical="center"/>
      <protection/>
    </xf>
    <xf numFmtId="184" fontId="133" fillId="0" borderId="17" xfId="80" applyNumberFormat="1" applyFont="1" applyFill="1" applyBorder="1" applyAlignment="1">
      <alignment vertical="center"/>
      <protection/>
    </xf>
    <xf numFmtId="182" fontId="0" fillId="0" borderId="0" xfId="80" applyNumberFormat="1" applyFont="1" applyFill="1">
      <alignment/>
      <protection/>
    </xf>
    <xf numFmtId="185" fontId="0" fillId="0" borderId="0" xfId="80" applyNumberFormat="1" applyFont="1" applyFill="1">
      <alignment/>
      <protection/>
    </xf>
    <xf numFmtId="0" fontId="117" fillId="0" borderId="0" xfId="80" applyFont="1" applyFill="1" applyAlignment="1">
      <alignment horizontal="center" vertical="top"/>
      <protection/>
    </xf>
    <xf numFmtId="0" fontId="116" fillId="0" borderId="20" xfId="80" applyFont="1" applyFill="1" applyBorder="1" applyAlignment="1">
      <alignment horizontal="center"/>
      <protection/>
    </xf>
    <xf numFmtId="0" fontId="122" fillId="0" borderId="0" xfId="80" applyFont="1" applyFill="1" applyAlignment="1">
      <alignment horizontal="center"/>
      <protection/>
    </xf>
    <xf numFmtId="0" fontId="117" fillId="0" borderId="0" xfId="80" applyFont="1" applyFill="1" applyAlignment="1">
      <alignment horizontal="center" vertical="center" wrapText="1"/>
      <protection/>
    </xf>
    <xf numFmtId="0" fontId="27" fillId="0" borderId="0" xfId="80" applyFont="1" applyFill="1" applyAlignment="1">
      <alignment horizontal="center" vertical="center"/>
      <protection/>
    </xf>
    <xf numFmtId="49" fontId="116" fillId="0" borderId="6" xfId="80" applyNumberFormat="1" applyFont="1" applyFill="1" applyBorder="1" applyAlignment="1">
      <alignment horizontal="center" vertical="center" wrapText="1"/>
      <protection/>
    </xf>
    <xf numFmtId="0" fontId="116" fillId="0" borderId="6" xfId="80" applyFont="1" applyFill="1" applyBorder="1" applyAlignment="1">
      <alignment horizontal="center" vertical="center" wrapText="1"/>
      <protection/>
    </xf>
    <xf numFmtId="0" fontId="116" fillId="0" borderId="6" xfId="80" applyFont="1" applyFill="1" applyBorder="1" applyAlignment="1">
      <alignment horizontal="center" vertical="center"/>
      <protection/>
    </xf>
    <xf numFmtId="0" fontId="116" fillId="0" borderId="0" xfId="80" applyFont="1" applyFill="1" applyAlignment="1">
      <alignment horizontal="center" vertical="center" wrapText="1"/>
      <protection/>
    </xf>
    <xf numFmtId="0" fontId="116" fillId="0" borderId="0" xfId="80" applyFont="1" applyFill="1" applyBorder="1" applyAlignment="1">
      <alignment horizontal="center"/>
      <protection/>
    </xf>
    <xf numFmtId="0" fontId="38" fillId="0" borderId="0" xfId="80" applyFont="1" applyFill="1" applyAlignment="1">
      <alignment horizontal="center" vertical="center"/>
      <protection/>
    </xf>
    <xf numFmtId="0" fontId="116" fillId="0" borderId="6" xfId="80" applyFont="1" applyFill="1" applyBorder="1" applyAlignment="1">
      <alignment horizontal="center" wrapText="1"/>
      <protection/>
    </xf>
    <xf numFmtId="0" fontId="134" fillId="0" borderId="0" xfId="80" applyFont="1" applyFill="1" applyAlignment="1">
      <alignment horizontal="center"/>
      <protection/>
    </xf>
    <xf numFmtId="0" fontId="135" fillId="0" borderId="0" xfId="80" applyFont="1" applyFill="1" applyAlignment="1">
      <alignment horizontal="center"/>
      <protection/>
    </xf>
    <xf numFmtId="0" fontId="116" fillId="0" borderId="0" xfId="80" applyFont="1" applyFill="1" applyBorder="1" applyAlignment="1">
      <alignment horizontal="right" vertical="top"/>
      <protection/>
    </xf>
    <xf numFmtId="0" fontId="117" fillId="0" borderId="6" xfId="80" applyFont="1" applyFill="1" applyBorder="1" applyAlignment="1">
      <alignment horizontal="center" vertical="center"/>
      <protection/>
    </xf>
    <xf numFmtId="0" fontId="117" fillId="0" borderId="6" xfId="80" applyFont="1" applyFill="1" applyBorder="1" applyAlignment="1">
      <alignment vertical="center"/>
      <protection/>
    </xf>
    <xf numFmtId="0" fontId="117" fillId="0" borderId="6" xfId="80" applyFont="1" applyFill="1" applyBorder="1" applyAlignment="1">
      <alignment horizontal="center" vertical="center" wrapText="1"/>
      <protection/>
    </xf>
    <xf numFmtId="0" fontId="38" fillId="0" borderId="0" xfId="80" applyFont="1" applyFill="1" applyAlignment="1" applyProtection="1">
      <alignment horizontal="left" vertical="top" wrapText="1"/>
      <protection/>
    </xf>
    <xf numFmtId="0" fontId="27" fillId="0" borderId="0" xfId="80" applyFont="1" applyFill="1" applyAlignment="1" applyProtection="1">
      <alignment horizontal="center" vertical="center" wrapText="1"/>
      <protection/>
    </xf>
    <xf numFmtId="0" fontId="27" fillId="0" borderId="0" xfId="80" applyFont="1" applyFill="1" applyAlignment="1" applyProtection="1">
      <alignment horizontal="center" vertical="top"/>
      <protection/>
    </xf>
    <xf numFmtId="0" fontId="38" fillId="0" borderId="6" xfId="80" applyFont="1" applyFill="1" applyBorder="1" applyAlignment="1" applyProtection="1">
      <alignment horizontal="center" vertical="center" wrapText="1"/>
      <protection/>
    </xf>
    <xf numFmtId="0" fontId="38" fillId="0" borderId="6" xfId="80" applyFont="1" applyFill="1" applyBorder="1" applyAlignment="1" applyProtection="1">
      <alignment horizontal="center" vertical="center"/>
      <protection/>
    </xf>
    <xf numFmtId="49" fontId="38" fillId="0" borderId="6" xfId="80" applyNumberFormat="1" applyFont="1" applyFill="1" applyBorder="1" applyAlignment="1" applyProtection="1">
      <alignment horizontal="center" vertical="center" wrapText="1"/>
      <protection/>
    </xf>
    <xf numFmtId="0" fontId="38" fillId="0" borderId="0" xfId="80" applyFont="1" applyFill="1" applyBorder="1" applyAlignment="1" applyProtection="1">
      <alignment horizontal="center"/>
      <protection/>
    </xf>
    <xf numFmtId="0" fontId="27" fillId="0" borderId="6" xfId="80" applyFont="1" applyFill="1" applyBorder="1" applyAlignment="1" applyProtection="1">
      <alignment horizontal="center" vertical="center"/>
      <protection/>
    </xf>
    <xf numFmtId="0" fontId="27" fillId="0" borderId="6" xfId="80" applyFont="1" applyFill="1" applyBorder="1" applyAlignment="1" applyProtection="1">
      <alignment vertical="center"/>
      <protection/>
    </xf>
    <xf numFmtId="0" fontId="27" fillId="0" borderId="6" xfId="80" applyFont="1" applyFill="1" applyBorder="1" applyAlignment="1" applyProtection="1">
      <alignment horizontal="center"/>
      <protection/>
    </xf>
    <xf numFmtId="0" fontId="27" fillId="0" borderId="6" xfId="80" applyFont="1" applyFill="1" applyBorder="1" applyAlignment="1" applyProtection="1">
      <alignment horizontal="center" vertical="top"/>
      <protection/>
    </xf>
    <xf numFmtId="0" fontId="35" fillId="0" borderId="0" xfId="80" applyFont="1" applyFill="1" applyAlignment="1" applyProtection="1">
      <alignment horizontal="center"/>
      <protection/>
    </xf>
    <xf numFmtId="0" fontId="44" fillId="0" borderId="0" xfId="80" applyFont="1" applyFill="1" applyAlignment="1" applyProtection="1">
      <alignment horizontal="center"/>
      <protection/>
    </xf>
    <xf numFmtId="0" fontId="27" fillId="0" borderId="0" xfId="80" applyFont="1" applyFill="1" applyAlignment="1" applyProtection="1">
      <alignment horizontal="left"/>
      <protection/>
    </xf>
    <xf numFmtId="0" fontId="36" fillId="0" borderId="0" xfId="80" applyFont="1" applyFill="1" applyAlignment="1" applyProtection="1">
      <alignment horizontal="center"/>
      <protection/>
    </xf>
    <xf numFmtId="0" fontId="38" fillId="0" borderId="0" xfId="80" applyFont="1" applyFill="1" applyAlignment="1" applyProtection="1">
      <alignment horizontal="left" vertical="center" wrapText="1"/>
      <protection/>
    </xf>
    <xf numFmtId="0" fontId="38" fillId="0" borderId="0" xfId="80" applyFont="1" applyFill="1" applyBorder="1" applyAlignment="1" applyProtection="1">
      <alignment horizontal="right" vertical="top"/>
      <protection/>
    </xf>
    <xf numFmtId="0" fontId="38" fillId="0" borderId="6" xfId="80" applyFont="1" applyFill="1" applyBorder="1" applyAlignment="1" applyProtection="1">
      <alignment horizontal="center"/>
      <protection/>
    </xf>
    <xf numFmtId="0" fontId="27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Border="1" applyAlignment="1">
      <alignment horizontal="center"/>
      <protection/>
    </xf>
    <xf numFmtId="0" fontId="38" fillId="0" borderId="20" xfId="80" applyFont="1" applyFill="1" applyBorder="1" applyAlignment="1" applyProtection="1">
      <alignment horizontal="center" vertical="center"/>
      <protection/>
    </xf>
    <xf numFmtId="0" fontId="38" fillId="0" borderId="6" xfId="80" applyFont="1" applyFill="1" applyBorder="1" applyAlignment="1">
      <alignment horizontal="center" vertical="center" wrapText="1"/>
      <protection/>
    </xf>
    <xf numFmtId="0" fontId="38" fillId="0" borderId="6" xfId="80" applyFont="1" applyFill="1" applyBorder="1" applyAlignment="1">
      <alignment horizontal="center" vertical="center"/>
      <protection/>
    </xf>
    <xf numFmtId="49" fontId="38" fillId="0" borderId="6" xfId="80" applyNumberFormat="1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center"/>
      <protection/>
    </xf>
    <xf numFmtId="0" fontId="27" fillId="0" borderId="6" xfId="80" applyFont="1" applyFill="1" applyBorder="1" applyAlignment="1">
      <alignment vertical="center"/>
      <protection/>
    </xf>
    <xf numFmtId="0" fontId="27" fillId="0" borderId="6" xfId="80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top"/>
      <protection/>
    </xf>
    <xf numFmtId="0" fontId="35" fillId="0" borderId="0" xfId="80" applyFont="1" applyFill="1" applyAlignment="1">
      <alignment horizontal="center"/>
      <protection/>
    </xf>
    <xf numFmtId="0" fontId="44" fillId="0" borderId="0" xfId="80" applyFont="1" applyFill="1" applyAlignment="1">
      <alignment horizontal="center"/>
      <protection/>
    </xf>
    <xf numFmtId="0" fontId="56" fillId="0" borderId="0" xfId="80" applyFont="1" applyFill="1" applyAlignment="1">
      <alignment horizontal="left"/>
      <protection/>
    </xf>
    <xf numFmtId="0" fontId="36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right" vertical="top"/>
      <protection/>
    </xf>
    <xf numFmtId="0" fontId="38" fillId="0" borderId="6" xfId="80" applyFont="1" applyFill="1" applyBorder="1" applyAlignment="1">
      <alignment horizontal="center" wrapText="1"/>
      <protection/>
    </xf>
    <xf numFmtId="0" fontId="27" fillId="0" borderId="6" xfId="80" applyFont="1" applyFill="1" applyBorder="1" applyAlignment="1">
      <alignment horizontal="left" vertical="center"/>
      <protection/>
    </xf>
    <xf numFmtId="0" fontId="38" fillId="0" borderId="0" xfId="80" applyFont="1" applyFill="1" applyAlignment="1">
      <alignment horizontal="left" vertical="top" wrapText="1"/>
      <protection/>
    </xf>
    <xf numFmtId="0" fontId="27" fillId="0" borderId="0" xfId="80" applyFont="1" applyFill="1" applyBorder="1" applyAlignment="1">
      <alignment horizontal="center" vertical="center" wrapText="1"/>
      <protection/>
    </xf>
    <xf numFmtId="0" fontId="52" fillId="0" borderId="0" xfId="80" applyFont="1" applyFill="1" applyAlignment="1">
      <alignment horizontal="center"/>
      <protection/>
    </xf>
    <xf numFmtId="0" fontId="50" fillId="0" borderId="0" xfId="80" applyFont="1" applyFill="1" applyAlignment="1">
      <alignment horizontal="center"/>
      <protection/>
    </xf>
    <xf numFmtId="0" fontId="33" fillId="0" borderId="0" xfId="80" applyFont="1" applyFill="1" applyAlignment="1">
      <alignment horizontal="center"/>
      <protection/>
    </xf>
    <xf numFmtId="0" fontId="51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center" vertical="center"/>
      <protection/>
    </xf>
    <xf numFmtId="0" fontId="27" fillId="0" borderId="6" xfId="80" applyFont="1" applyFill="1" applyBorder="1" applyAlignment="1">
      <alignment horizontal="center"/>
      <protection/>
    </xf>
    <xf numFmtId="0" fontId="27" fillId="0" borderId="0" xfId="80" applyFont="1" applyFill="1" applyAlignment="1">
      <alignment horizontal="center"/>
      <protection/>
    </xf>
    <xf numFmtId="0" fontId="58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right"/>
      <protection/>
    </xf>
    <xf numFmtId="0" fontId="27" fillId="0" borderId="0" xfId="80" applyFont="1" applyFill="1" applyAlignment="1">
      <alignment horizontal="center" vertical="top"/>
      <protection/>
    </xf>
    <xf numFmtId="0" fontId="56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Alignment="1">
      <alignment horizontal="left" vertical="center"/>
      <protection/>
    </xf>
    <xf numFmtId="0" fontId="57" fillId="0" borderId="0" xfId="80" applyFont="1" applyFill="1" applyBorder="1" applyAlignment="1">
      <alignment horizontal="center" vertical="center"/>
      <protection/>
    </xf>
    <xf numFmtId="0" fontId="38" fillId="0" borderId="23" xfId="80" applyFont="1" applyFill="1" applyBorder="1" applyAlignment="1">
      <alignment horizontal="left" vertical="center"/>
      <protection/>
    </xf>
    <xf numFmtId="0" fontId="38" fillId="0" borderId="24" xfId="80" applyFont="1" applyFill="1" applyBorder="1" applyAlignment="1">
      <alignment horizontal="left" vertical="center"/>
      <protection/>
    </xf>
    <xf numFmtId="0" fontId="57" fillId="24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38" fillId="0" borderId="0" xfId="80" applyFont="1" applyFill="1" applyAlignment="1">
      <alignment horizontal="left" vertical="top"/>
      <protection/>
    </xf>
    <xf numFmtId="0" fontId="44" fillId="0" borderId="0" xfId="80" applyFont="1" applyFill="1" applyBorder="1" applyAlignment="1">
      <alignment horizontal="center"/>
      <protection/>
    </xf>
    <xf numFmtId="0" fontId="35" fillId="0" borderId="0" xfId="80" applyFont="1" applyFill="1" applyAlignment="1">
      <alignment horizontal="center" vertical="center"/>
      <protection/>
    </xf>
    <xf numFmtId="0" fontId="63" fillId="0" borderId="6" xfId="80" applyFont="1" applyFill="1" applyBorder="1" applyAlignment="1">
      <alignment horizontal="center" vertical="center" wrapText="1"/>
      <protection/>
    </xf>
    <xf numFmtId="0" fontId="63" fillId="0" borderId="6" xfId="80" applyFont="1" applyFill="1" applyBorder="1">
      <alignment/>
      <protection/>
    </xf>
    <xf numFmtId="0" fontId="62" fillId="0" borderId="6" xfId="80" applyFont="1" applyFill="1" applyBorder="1" applyAlignment="1">
      <alignment horizontal="center" vertical="center"/>
      <protection/>
    </xf>
    <xf numFmtId="0" fontId="38" fillId="0" borderId="0" xfId="80" applyFont="1" applyFill="1" applyAlignment="1">
      <alignment horizontal="center"/>
      <protection/>
    </xf>
    <xf numFmtId="0" fontId="38" fillId="0" borderId="0" xfId="80" applyFont="1" applyFill="1" applyAlignment="1">
      <alignment/>
      <protection/>
    </xf>
    <xf numFmtId="0" fontId="38" fillId="0" borderId="0" xfId="80" applyFont="1" applyFill="1" applyBorder="1" applyAlignment="1">
      <alignment horizontal="left" vertical="center"/>
      <protection/>
    </xf>
    <xf numFmtId="43" fontId="38" fillId="0" borderId="6" xfId="53" applyNumberFormat="1" applyFont="1" applyFill="1" applyBorder="1" applyAlignment="1">
      <alignment horizontal="center" vertical="center" wrapText="1"/>
    </xf>
    <xf numFmtId="43" fontId="38" fillId="0" borderId="6" xfId="53" applyNumberFormat="1" applyFont="1" applyFill="1" applyBorder="1" applyAlignment="1">
      <alignment/>
    </xf>
    <xf numFmtId="0" fontId="57" fillId="0" borderId="6" xfId="80" applyFont="1" applyFill="1" applyBorder="1" applyAlignment="1">
      <alignment horizontal="center" vertical="center" wrapText="1"/>
      <protection/>
    </xf>
    <xf numFmtId="0" fontId="38" fillId="0" borderId="0" xfId="80" applyFont="1" applyFill="1" applyAlignment="1">
      <alignment vertical="center" wrapText="1"/>
      <protection/>
    </xf>
    <xf numFmtId="0" fontId="47" fillId="0" borderId="0" xfId="80" applyFont="1" applyFill="1" applyAlignment="1">
      <alignment horizontal="center" vertical="center" wrapText="1"/>
      <protection/>
    </xf>
    <xf numFmtId="0" fontId="47" fillId="0" borderId="0" xfId="80" applyFont="1" applyFill="1" applyAlignment="1">
      <alignment horizontal="center" vertical="center"/>
      <protection/>
    </xf>
    <xf numFmtId="0" fontId="71" fillId="0" borderId="0" xfId="80" applyFont="1" applyFill="1" applyAlignment="1">
      <alignment horizontal="center" vertical="center"/>
      <protection/>
    </xf>
    <xf numFmtId="0" fontId="34" fillId="0" borderId="0" xfId="80" applyFont="1" applyFill="1" applyAlignment="1">
      <alignment horizontal="center" vertical="top"/>
      <protection/>
    </xf>
    <xf numFmtId="0" fontId="38" fillId="0" borderId="0" xfId="80" applyFont="1" applyFill="1" applyBorder="1" applyAlignment="1">
      <alignment horizontal="left"/>
      <protection/>
    </xf>
    <xf numFmtId="0" fontId="38" fillId="0" borderId="0" xfId="80" applyFont="1" applyFill="1" applyAlignment="1">
      <alignment horizontal="center" vertical="center" wrapText="1"/>
      <protection/>
    </xf>
    <xf numFmtId="0" fontId="38" fillId="0" borderId="20" xfId="80" applyFont="1" applyFill="1" applyBorder="1" applyAlignment="1">
      <alignment horizontal="center" vertical="center"/>
      <protection/>
    </xf>
    <xf numFmtId="0" fontId="62" fillId="0" borderId="6" xfId="80" applyFont="1" applyFill="1" applyBorder="1" applyAlignment="1">
      <alignment horizontal="center" vertical="center" wrapText="1"/>
      <protection/>
    </xf>
    <xf numFmtId="0" fontId="34" fillId="0" borderId="0" xfId="80" applyFont="1" applyFill="1" applyAlignment="1">
      <alignment horizontal="center" vertical="center" wrapText="1"/>
      <protection/>
    </xf>
    <xf numFmtId="0" fontId="28" fillId="0" borderId="0" xfId="80" applyFont="1" applyFill="1" applyAlignment="1">
      <alignment horizontal="center"/>
      <protection/>
    </xf>
    <xf numFmtId="0" fontId="57" fillId="0" borderId="20" xfId="80" applyFont="1" applyFill="1" applyBorder="1" applyAlignment="1">
      <alignment horizontal="center" vertical="center"/>
      <protection/>
    </xf>
    <xf numFmtId="0" fontId="38" fillId="0" borderId="20" xfId="80" applyFont="1" applyFill="1" applyBorder="1" applyAlignment="1">
      <alignment horizontal="center"/>
      <protection/>
    </xf>
    <xf numFmtId="0" fontId="57" fillId="0" borderId="0" xfId="80" applyFont="1" applyFill="1" applyAlignment="1">
      <alignment horizontal="center" vertical="center"/>
      <protection/>
    </xf>
    <xf numFmtId="0" fontId="27" fillId="0" borderId="18" xfId="80" applyFont="1" applyFill="1" applyBorder="1" applyAlignment="1">
      <alignment horizontal="center" vertical="center" wrapText="1"/>
      <protection/>
    </xf>
    <xf numFmtId="0" fontId="27" fillId="0" borderId="16" xfId="80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justify"/>
      <protection/>
    </xf>
    <xf numFmtId="0" fontId="0" fillId="0" borderId="0" xfId="80" applyFont="1" applyFill="1" applyAlignment="1">
      <alignment horizontal="center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10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ategory" xfId="49"/>
    <cellStyle name="Check Cell" xfId="50"/>
    <cellStyle name="Comma" xfId="51"/>
    <cellStyle name="Comma [0]" xfId="52"/>
    <cellStyle name="Comma 2" xfId="53"/>
    <cellStyle name="Comma 3" xfId="54"/>
    <cellStyle name="Comma0" xfId="55"/>
    <cellStyle name="Currency" xfId="56"/>
    <cellStyle name="Currency [0]" xfId="57"/>
    <cellStyle name="Currency0" xfId="58"/>
    <cellStyle name="Date" xfId="59"/>
    <cellStyle name="Explanatory Text" xfId="60"/>
    <cellStyle name="Fixed" xfId="61"/>
    <cellStyle name="Followed Hyperlink" xfId="62"/>
    <cellStyle name="Good" xfId="63"/>
    <cellStyle name="Grey" xfId="64"/>
    <cellStyle name="HEADER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nput [yellow]" xfId="74"/>
    <cellStyle name="Line" xfId="75"/>
    <cellStyle name="Linked Cell" xfId="76"/>
    <cellStyle name="Model" xfId="77"/>
    <cellStyle name="Neutral" xfId="78"/>
    <cellStyle name="Normal - Style1" xfId="79"/>
    <cellStyle name="Normal - Style1 2" xfId="80"/>
    <cellStyle name="Normal 10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[2]" xfId="93"/>
    <cellStyle name="sodangoai" xfId="94"/>
    <cellStyle name="subhead" xfId="95"/>
    <cellStyle name="Title" xfId="96"/>
    <cellStyle name="Total" xfId="97"/>
    <cellStyle name="viet" xfId="98"/>
    <cellStyle name="vnhead1" xfId="99"/>
    <cellStyle name="vnhead3" xfId="100"/>
    <cellStyle name="vntxt1" xfId="101"/>
    <cellStyle name="vntxt2" xfId="102"/>
    <cellStyle name="Warning Text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HOBONG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표준_kc-elec system check lis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5\Kiem%20ke%202014\SAN%20PHAM%20LAN%201\HOAN%20THIEN%20SAN%20PHAM\BIEN%20HOA\2_SO%20LIEU\thanhbinh_23_cn\CTSL_CHUAN_THANHBINH%20-%20CAPNH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huTu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huVin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oiNh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ThanhS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TDinhQua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TucTrun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_2016_\KHSD%202015\CAM%20MY\Solieu_CM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_2016_\Cam%20My\Tong%20hop%20so%20lieu\Nam%202015\Kiem%20ke%202014\SAN%20PHAM%20LAN%201\HOAN%20THIEN%20SAN%20PHAM\BIEN%20HOA\2_SO%20LIEU\thanhbinh_23_cn\CTSL_CHUAN_THANHBINH%20-%20CAPNH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iaC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N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gocDin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huCuo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huHo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huLo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huNgo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huT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2796.0443999999998</v>
          </cell>
        </row>
        <row r="12">
          <cell r="D12">
            <v>2553.9577</v>
          </cell>
        </row>
        <row r="13">
          <cell r="D13">
            <v>2533.9816</v>
          </cell>
        </row>
        <row r="14">
          <cell r="D14">
            <v>268.8111</v>
          </cell>
        </row>
        <row r="15">
          <cell r="D15">
            <v>208.4126</v>
          </cell>
        </row>
        <row r="16">
          <cell r="D16">
            <v>60.3985</v>
          </cell>
        </row>
        <row r="17">
          <cell r="D17">
            <v>2265.1705</v>
          </cell>
        </row>
        <row r="18">
          <cell r="D18">
            <v>5.154400000000001</v>
          </cell>
        </row>
        <row r="19">
          <cell r="D19">
            <v>5.154400000000001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9.0068</v>
          </cell>
        </row>
        <row r="23">
          <cell r="D23">
            <v>0</v>
          </cell>
        </row>
        <row r="24">
          <cell r="D24">
            <v>5.8149</v>
          </cell>
        </row>
        <row r="25">
          <cell r="D25">
            <v>241.92669999999998</v>
          </cell>
        </row>
        <row r="26">
          <cell r="D26">
            <v>85.84469999999999</v>
          </cell>
        </row>
        <row r="27">
          <cell r="D27">
            <v>85.84469999999999</v>
          </cell>
        </row>
        <row r="28">
          <cell r="D28">
            <v>0</v>
          </cell>
        </row>
        <row r="29">
          <cell r="D29">
            <v>105.8683</v>
          </cell>
        </row>
        <row r="30">
          <cell r="D30">
            <v>0.0579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6.952300000000001</v>
          </cell>
        </row>
        <row r="34">
          <cell r="D34">
            <v>6.5691</v>
          </cell>
        </row>
        <row r="35">
          <cell r="D35">
            <v>92.289</v>
          </cell>
        </row>
        <row r="36">
          <cell r="D36">
            <v>7.0176</v>
          </cell>
        </row>
        <row r="37">
          <cell r="D37">
            <v>0.2784</v>
          </cell>
        </row>
        <row r="38">
          <cell r="D38">
            <v>10.9655</v>
          </cell>
        </row>
        <row r="39">
          <cell r="D39">
            <v>31.9522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0.16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0.16</v>
          </cell>
          <cell r="F44">
            <v>0</v>
          </cell>
          <cell r="G44">
            <v>0.16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189.1981</v>
          </cell>
          <cell r="G15">
            <v>0</v>
          </cell>
          <cell r="H15">
            <v>1.1574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18.0571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56.978699999999996</v>
          </cell>
          <cell r="G19">
            <v>1.7839</v>
          </cell>
          <cell r="H19">
            <v>1.6359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1592.699</v>
          </cell>
          <cell r="G21">
            <v>665.8563</v>
          </cell>
          <cell r="H21">
            <v>6.6152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5.154400000000001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7.5062</v>
          </cell>
          <cell r="G26">
            <v>1.5006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5.8149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84.97009999999999</v>
          </cell>
          <cell r="G13">
            <v>0.8435</v>
          </cell>
          <cell r="H13">
            <v>0.0311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0.0579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1.0857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0.1862</v>
          </cell>
          <cell r="H23">
            <v>0.2038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4.4122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0.508</v>
          </cell>
          <cell r="H25">
            <v>0.5463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0.0101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0.0573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6.5118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0.5027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80.3464</v>
          </cell>
          <cell r="Q38">
            <v>0</v>
          </cell>
          <cell r="R38">
            <v>3.6401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7.2606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0.2221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0.0205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0.0126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0.284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7.0176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0.2784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0.1826</v>
          </cell>
          <cell r="H51">
            <v>10.7829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20.0365</v>
          </cell>
          <cell r="Q52">
            <v>0</v>
          </cell>
          <cell r="R52">
            <v>11.915700000000001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208.4126</v>
          </cell>
        </row>
        <row r="9">
          <cell r="D9">
            <v>60.4685</v>
          </cell>
          <cell r="N9">
            <v>0.07</v>
          </cell>
        </row>
        <row r="10">
          <cell r="D10">
            <v>2265.3653000000004</v>
          </cell>
          <cell r="N10">
            <v>0.2426</v>
          </cell>
        </row>
        <row r="11">
          <cell r="D11">
            <v>5.2022</v>
          </cell>
          <cell r="G11">
            <v>0.0478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9.0068</v>
          </cell>
        </row>
        <row r="15">
          <cell r="D15">
            <v>0</v>
          </cell>
        </row>
        <row r="16">
          <cell r="D16">
            <v>5.8149</v>
          </cell>
        </row>
        <row r="17">
          <cell r="D17">
            <v>85.53210000000001</v>
          </cell>
        </row>
        <row r="18">
          <cell r="D18">
            <v>0</v>
          </cell>
        </row>
        <row r="19">
          <cell r="D19">
            <v>0.0579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6.9523</v>
          </cell>
        </row>
        <row r="23">
          <cell r="D23">
            <v>6.5691</v>
          </cell>
        </row>
        <row r="24">
          <cell r="D24">
            <v>92.289</v>
          </cell>
        </row>
        <row r="25">
          <cell r="D25">
            <v>7.0176</v>
          </cell>
        </row>
        <row r="26">
          <cell r="D26">
            <v>0.2784</v>
          </cell>
        </row>
        <row r="27">
          <cell r="D27">
            <v>10.9655</v>
          </cell>
        </row>
        <row r="28">
          <cell r="D28">
            <v>31.9522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0.16</v>
          </cell>
        </row>
        <row r="33">
          <cell r="D3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2436.9972000000007</v>
          </cell>
        </row>
        <row r="12">
          <cell r="D12">
            <v>2224.0645000000004</v>
          </cell>
        </row>
        <row r="13">
          <cell r="D13">
            <v>2208.4705000000004</v>
          </cell>
        </row>
        <row r="14">
          <cell r="D14">
            <v>436.7286</v>
          </cell>
        </row>
        <row r="15">
          <cell r="D15">
            <v>413.77909999999997</v>
          </cell>
        </row>
        <row r="16">
          <cell r="D16">
            <v>22.9495</v>
          </cell>
        </row>
        <row r="17">
          <cell r="D17">
            <v>1771.7419000000002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15.594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212.34270000000004</v>
          </cell>
        </row>
        <row r="26">
          <cell r="D26">
            <v>79.17000000000002</v>
          </cell>
        </row>
        <row r="27">
          <cell r="D27">
            <v>79.17000000000002</v>
          </cell>
        </row>
        <row r="28">
          <cell r="D28">
            <v>0</v>
          </cell>
        </row>
        <row r="29">
          <cell r="D29">
            <v>66.5509</v>
          </cell>
        </row>
        <row r="30">
          <cell r="D30">
            <v>0.8617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5.2199</v>
          </cell>
        </row>
        <row r="34">
          <cell r="D34">
            <v>6.4271</v>
          </cell>
        </row>
        <row r="35">
          <cell r="D35">
            <v>54.0422</v>
          </cell>
        </row>
        <row r="36">
          <cell r="D36">
            <v>2.3426</v>
          </cell>
        </row>
        <row r="37">
          <cell r="D37">
            <v>0.8095</v>
          </cell>
        </row>
        <row r="38">
          <cell r="D38">
            <v>4.8181</v>
          </cell>
        </row>
        <row r="39">
          <cell r="D39">
            <v>58.6516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0.59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0.59</v>
          </cell>
          <cell r="F44">
            <v>0.59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412.30539999999996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1.4737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22.9495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1769.3173000000002</v>
          </cell>
          <cell r="G21">
            <v>0</v>
          </cell>
          <cell r="H21">
            <v>2.4246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15.594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79.11000000000001</v>
          </cell>
          <cell r="G13">
            <v>0</v>
          </cell>
          <cell r="H13">
            <v>0.06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0.8617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0.5567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0.0646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0.7555</v>
          </cell>
          <cell r="H24">
            <v>0</v>
          </cell>
          <cell r="I24">
            <v>3.6784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0.1647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2.4353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1.1528</v>
          </cell>
          <cell r="G34">
            <v>2.839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45.1089</v>
          </cell>
          <cell r="Q38">
            <v>0</v>
          </cell>
          <cell r="R38">
            <v>1.6555</v>
          </cell>
        </row>
        <row r="39">
          <cell r="F39">
            <v>0</v>
          </cell>
          <cell r="G39">
            <v>2.2824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3.4395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0.7746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0.3815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0.0416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0.3582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2.3426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0.8095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4.8181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20.8518</v>
          </cell>
          <cell r="Q52">
            <v>0</v>
          </cell>
          <cell r="R52">
            <v>37.7998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413.849</v>
          </cell>
          <cell r="N8">
            <v>0.0488</v>
          </cell>
          <cell r="U8">
            <v>0.0211</v>
          </cell>
        </row>
        <row r="9">
          <cell r="D9">
            <v>23.336399999999998</v>
          </cell>
          <cell r="N9">
            <v>0.3869</v>
          </cell>
        </row>
        <row r="10">
          <cell r="D10">
            <v>1772.4451000000001</v>
          </cell>
          <cell r="N10">
            <v>0.7032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15.594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78.03110000000001</v>
          </cell>
        </row>
        <row r="18">
          <cell r="D18">
            <v>0</v>
          </cell>
        </row>
        <row r="19">
          <cell r="D19">
            <v>0.8617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5.2199</v>
          </cell>
        </row>
        <row r="23">
          <cell r="D23">
            <v>6.4271</v>
          </cell>
        </row>
        <row r="24">
          <cell r="D24">
            <v>54.0211</v>
          </cell>
        </row>
        <row r="25">
          <cell r="D25">
            <v>2.3426</v>
          </cell>
        </row>
        <row r="26">
          <cell r="D26">
            <v>0.8095</v>
          </cell>
        </row>
        <row r="27">
          <cell r="D27">
            <v>4.8181</v>
          </cell>
        </row>
        <row r="28">
          <cell r="D28">
            <v>58.6516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0.59</v>
          </cell>
        </row>
        <row r="33">
          <cell r="D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3325.1431</v>
          </cell>
        </row>
        <row r="12">
          <cell r="D12">
            <v>2953.9498999999996</v>
          </cell>
        </row>
        <row r="13">
          <cell r="D13">
            <v>2863.2781999999997</v>
          </cell>
        </row>
        <row r="14">
          <cell r="D14">
            <v>971.0915</v>
          </cell>
        </row>
        <row r="15">
          <cell r="D15">
            <v>505.9984</v>
          </cell>
        </row>
        <row r="16">
          <cell r="D16">
            <v>465.0931</v>
          </cell>
        </row>
        <row r="17">
          <cell r="D17">
            <v>1892.1866999999997</v>
          </cell>
        </row>
        <row r="18">
          <cell r="D18">
            <v>42.7769</v>
          </cell>
        </row>
        <row r="19">
          <cell r="D19">
            <v>42.7769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43.64</v>
          </cell>
        </row>
        <row r="23">
          <cell r="D23">
            <v>0</v>
          </cell>
        </row>
        <row r="24">
          <cell r="D24">
            <v>4.2548</v>
          </cell>
        </row>
        <row r="25">
          <cell r="D25">
            <v>371.1932</v>
          </cell>
        </row>
        <row r="26">
          <cell r="D26">
            <v>98.9605</v>
          </cell>
        </row>
        <row r="27">
          <cell r="D27">
            <v>98.9605</v>
          </cell>
        </row>
        <row r="28">
          <cell r="D28">
            <v>0</v>
          </cell>
        </row>
        <row r="29">
          <cell r="D29">
            <v>90.9096</v>
          </cell>
        </row>
        <row r="30">
          <cell r="D30">
            <v>0.3138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5.4505</v>
          </cell>
        </row>
        <row r="34">
          <cell r="D34">
            <v>10.6115</v>
          </cell>
        </row>
        <row r="35">
          <cell r="D35">
            <v>74.5338</v>
          </cell>
        </row>
        <row r="36">
          <cell r="D36">
            <v>4.8827</v>
          </cell>
        </row>
        <row r="37">
          <cell r="D37">
            <v>0.2228</v>
          </cell>
        </row>
        <row r="38">
          <cell r="D38">
            <v>2.19</v>
          </cell>
        </row>
        <row r="39">
          <cell r="D39">
            <v>35.7476</v>
          </cell>
        </row>
        <row r="40">
          <cell r="D40">
            <v>138.28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389.2805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0.0827</v>
          </cell>
          <cell r="P15">
            <v>0</v>
          </cell>
          <cell r="Q15">
            <v>0</v>
          </cell>
        </row>
        <row r="16">
          <cell r="F16">
            <v>116.4821</v>
          </cell>
          <cell r="G16">
            <v>0.1531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463.5059</v>
          </cell>
          <cell r="G19">
            <v>1.56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0.0272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1890.5629</v>
          </cell>
          <cell r="G21">
            <v>0</v>
          </cell>
          <cell r="H21">
            <v>0.8272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0.49</v>
          </cell>
          <cell r="O21">
            <v>0.3066</v>
          </cell>
          <cell r="P21">
            <v>0</v>
          </cell>
          <cell r="Q21">
            <v>0</v>
          </cell>
        </row>
        <row r="23">
          <cell r="F23">
            <v>40.9069</v>
          </cell>
          <cell r="G23">
            <v>0</v>
          </cell>
          <cell r="H23">
            <v>1.87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43.59</v>
          </cell>
          <cell r="G26">
            <v>0.05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4.2548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98.8205</v>
          </cell>
          <cell r="G13">
            <v>0.03</v>
          </cell>
          <cell r="H13">
            <v>0.11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0.3138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0.3585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0.1257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0.0368</v>
          </cell>
          <cell r="H24">
            <v>0</v>
          </cell>
          <cell r="I24">
            <v>4.4013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0.5182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0.01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0.1936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4.6475</v>
          </cell>
          <cell r="G34">
            <v>5.7704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64.1837</v>
          </cell>
          <cell r="Q38">
            <v>0</v>
          </cell>
          <cell r="R38">
            <v>6.5201</v>
          </cell>
        </row>
        <row r="39">
          <cell r="F39">
            <v>0</v>
          </cell>
          <cell r="G39">
            <v>0.1897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2.8366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0.0903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0.4951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0.2183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4.8827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0.2228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2.19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35.7476</v>
          </cell>
          <cell r="Q52">
            <v>0</v>
          </cell>
          <cell r="R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138.28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506.1918</v>
          </cell>
          <cell r="N8">
            <v>0.1934</v>
          </cell>
        </row>
        <row r="9">
          <cell r="D9">
            <v>465.1405</v>
          </cell>
          <cell r="N9">
            <v>0.0474</v>
          </cell>
        </row>
        <row r="10">
          <cell r="D10">
            <v>1892.5315</v>
          </cell>
          <cell r="N10">
            <v>0.3448</v>
          </cell>
        </row>
        <row r="11">
          <cell r="D11">
            <v>42.7769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43.64</v>
          </cell>
        </row>
        <row r="15">
          <cell r="D15">
            <v>0</v>
          </cell>
        </row>
        <row r="16">
          <cell r="D16">
            <v>4.2548</v>
          </cell>
        </row>
        <row r="17">
          <cell r="D17">
            <v>98.37490000000001</v>
          </cell>
        </row>
        <row r="18">
          <cell r="D18">
            <v>0</v>
          </cell>
        </row>
        <row r="19">
          <cell r="D19">
            <v>0.3138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5.4505</v>
          </cell>
        </row>
        <row r="23">
          <cell r="D23">
            <v>10.6115</v>
          </cell>
        </row>
        <row r="24">
          <cell r="D24">
            <v>74.5338</v>
          </cell>
        </row>
        <row r="25">
          <cell r="D25">
            <v>4.8827</v>
          </cell>
        </row>
        <row r="26">
          <cell r="D26">
            <v>0.2228</v>
          </cell>
        </row>
        <row r="27">
          <cell r="D27">
            <v>2.19</v>
          </cell>
        </row>
        <row r="28">
          <cell r="D28">
            <v>35.7476</v>
          </cell>
        </row>
        <row r="29">
          <cell r="D29">
            <v>138.28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31359.969800000003</v>
          </cell>
        </row>
        <row r="12">
          <cell r="D12">
            <v>24902.8951</v>
          </cell>
        </row>
        <row r="13">
          <cell r="D13">
            <v>6404.5449</v>
          </cell>
        </row>
        <row r="14">
          <cell r="D14">
            <v>1385.5615</v>
          </cell>
        </row>
        <row r="15">
          <cell r="D15">
            <v>985.7692000000001</v>
          </cell>
        </row>
        <row r="16">
          <cell r="D16">
            <v>399.79229999999995</v>
          </cell>
        </row>
        <row r="17">
          <cell r="D17">
            <v>5018.9834</v>
          </cell>
        </row>
        <row r="18">
          <cell r="D18">
            <v>18441.5973</v>
          </cell>
        </row>
        <row r="19">
          <cell r="D19">
            <v>15107.0717</v>
          </cell>
        </row>
        <row r="20">
          <cell r="D20">
            <v>3334.5256</v>
          </cell>
        </row>
        <row r="21">
          <cell r="D21">
            <v>0</v>
          </cell>
        </row>
        <row r="22">
          <cell r="D22">
            <v>56.7529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6457.0747</v>
          </cell>
        </row>
        <row r="26">
          <cell r="D26">
            <v>120.0006</v>
          </cell>
        </row>
        <row r="27">
          <cell r="D27">
            <v>120.0006</v>
          </cell>
        </row>
        <row r="28">
          <cell r="D28">
            <v>0</v>
          </cell>
        </row>
        <row r="29">
          <cell r="D29">
            <v>239.2797</v>
          </cell>
        </row>
        <row r="30">
          <cell r="D30">
            <v>1.4346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11.8982</v>
          </cell>
        </row>
        <row r="34">
          <cell r="D34">
            <v>1.1495</v>
          </cell>
        </row>
        <row r="35">
          <cell r="D35">
            <v>224.79739999999998</v>
          </cell>
        </row>
        <row r="36">
          <cell r="D36">
            <v>2.8178</v>
          </cell>
        </row>
        <row r="37">
          <cell r="D37">
            <v>0</v>
          </cell>
        </row>
        <row r="38">
          <cell r="D38">
            <v>2.2514</v>
          </cell>
        </row>
        <row r="39">
          <cell r="D39">
            <v>335.4512</v>
          </cell>
        </row>
        <row r="40">
          <cell r="D40">
            <v>5757.274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738.9193</v>
          </cell>
          <cell r="G15">
            <v>142.4693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1.5665</v>
          </cell>
          <cell r="G16">
            <v>102.8141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132.3837</v>
          </cell>
          <cell r="G19">
            <v>267.4086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1024.8526</v>
          </cell>
          <cell r="G21">
            <v>3953.3534</v>
          </cell>
          <cell r="H21">
            <v>4.755</v>
          </cell>
          <cell r="I21">
            <v>36.0224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9.6393</v>
          </cell>
          <cell r="G23">
            <v>15095.0227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2.4097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3334.5256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34.8639</v>
          </cell>
          <cell r="G26">
            <v>21.889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51.0353</v>
          </cell>
          <cell r="G13">
            <v>68.5153</v>
          </cell>
          <cell r="H13">
            <v>0.09</v>
          </cell>
          <cell r="I13">
            <v>0.36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1.3907</v>
          </cell>
          <cell r="I16">
            <v>0.0439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2.1586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0.4584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7.721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1.5602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1.0081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0.1414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60.2372</v>
          </cell>
          <cell r="H38">
            <v>0</v>
          </cell>
          <cell r="I38">
            <v>0.1548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121.6227</v>
          </cell>
          <cell r="Q38">
            <v>0</v>
          </cell>
          <cell r="R38">
            <v>0</v>
          </cell>
        </row>
        <row r="39">
          <cell r="F39">
            <v>0</v>
          </cell>
          <cell r="G39">
            <v>2.8757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38.7961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0.1111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0.1534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0.8372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0.0092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2.8178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2.2514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97.3731</v>
          </cell>
          <cell r="H52">
            <v>0</v>
          </cell>
          <cell r="I52">
            <v>27.4126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91.804</v>
          </cell>
          <cell r="Q52">
            <v>0</v>
          </cell>
          <cell r="R52">
            <v>118.8615</v>
          </cell>
        </row>
        <row r="53">
          <cell r="F53">
            <v>0</v>
          </cell>
          <cell r="G53">
            <v>9.6454</v>
          </cell>
          <cell r="H53">
            <v>0</v>
          </cell>
          <cell r="I53">
            <v>5747.6286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988.5552</v>
          </cell>
          <cell r="U8">
            <v>2.786</v>
          </cell>
        </row>
        <row r="9">
          <cell r="D9">
            <v>400.0933</v>
          </cell>
          <cell r="U9">
            <v>0.301</v>
          </cell>
        </row>
        <row r="10">
          <cell r="D10">
            <v>5019.3538</v>
          </cell>
          <cell r="N10">
            <v>0.0555</v>
          </cell>
          <cell r="U10">
            <v>0.3149</v>
          </cell>
        </row>
        <row r="11">
          <cell r="D11">
            <v>15107.0717</v>
          </cell>
        </row>
        <row r="12">
          <cell r="D12">
            <v>3334.5256</v>
          </cell>
        </row>
        <row r="13">
          <cell r="D13">
            <v>0</v>
          </cell>
        </row>
        <row r="14">
          <cell r="D14">
            <v>57.0711</v>
          </cell>
          <cell r="U14">
            <v>0.3182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119.9485</v>
          </cell>
          <cell r="U17">
            <v>0.0034</v>
          </cell>
        </row>
        <row r="18">
          <cell r="D18">
            <v>0</v>
          </cell>
        </row>
        <row r="19">
          <cell r="D19">
            <v>1.4346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11.8982</v>
          </cell>
        </row>
        <row r="23">
          <cell r="D23">
            <v>1.1495</v>
          </cell>
        </row>
        <row r="24">
          <cell r="D24">
            <v>221.07389999999998</v>
          </cell>
        </row>
        <row r="25">
          <cell r="D25">
            <v>2.8178</v>
          </cell>
        </row>
        <row r="26">
          <cell r="D26">
            <v>0</v>
          </cell>
        </row>
        <row r="27">
          <cell r="D27">
            <v>2.2514</v>
          </cell>
        </row>
        <row r="28">
          <cell r="D28">
            <v>335.4512</v>
          </cell>
        </row>
        <row r="29">
          <cell r="D29">
            <v>5757.274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999.1338000000001</v>
          </cell>
        </row>
        <row r="12">
          <cell r="D12">
            <v>743.0136000000001</v>
          </cell>
        </row>
        <row r="13">
          <cell r="D13">
            <v>724.4232000000001</v>
          </cell>
        </row>
        <row r="14">
          <cell r="D14">
            <v>198.99280000000002</v>
          </cell>
        </row>
        <row r="15">
          <cell r="D15">
            <v>171.8392</v>
          </cell>
        </row>
        <row r="16">
          <cell r="D16">
            <v>27.1536</v>
          </cell>
        </row>
        <row r="17">
          <cell r="D17">
            <v>525.4304000000001</v>
          </cell>
        </row>
        <row r="18">
          <cell r="D18">
            <v>0.9119</v>
          </cell>
        </row>
        <row r="19">
          <cell r="D19">
            <v>0.9119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16.9862</v>
          </cell>
        </row>
        <row r="23">
          <cell r="D23">
            <v>0</v>
          </cell>
        </row>
        <row r="24">
          <cell r="D24">
            <v>0.6923</v>
          </cell>
        </row>
        <row r="25">
          <cell r="D25">
            <v>254.01050000000004</v>
          </cell>
        </row>
        <row r="26">
          <cell r="D26">
            <v>101.77950000000001</v>
          </cell>
        </row>
        <row r="27">
          <cell r="D27">
            <v>0</v>
          </cell>
        </row>
        <row r="28">
          <cell r="D28">
            <v>101.77950000000001</v>
          </cell>
        </row>
        <row r="29">
          <cell r="D29">
            <v>124.56210000000002</v>
          </cell>
        </row>
        <row r="30">
          <cell r="D30">
            <v>5.5576</v>
          </cell>
        </row>
        <row r="31">
          <cell r="D31">
            <v>4.5893</v>
          </cell>
        </row>
        <row r="32">
          <cell r="D32">
            <v>6.2756</v>
          </cell>
        </row>
        <row r="33">
          <cell r="D33">
            <v>25.407300000000003</v>
          </cell>
        </row>
        <row r="34">
          <cell r="D34">
            <v>6.174</v>
          </cell>
        </row>
        <row r="35">
          <cell r="D35">
            <v>76.5583</v>
          </cell>
        </row>
        <row r="36">
          <cell r="D36">
            <v>8.4243</v>
          </cell>
        </row>
        <row r="37">
          <cell r="D37">
            <v>0.3838</v>
          </cell>
        </row>
        <row r="38">
          <cell r="D38">
            <v>10.8143</v>
          </cell>
        </row>
        <row r="39">
          <cell r="D39">
            <v>8.0465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2.1097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2.1097</v>
          </cell>
          <cell r="F45">
            <v>0</v>
          </cell>
          <cell r="G45">
            <v>0</v>
          </cell>
          <cell r="H45">
            <v>2.1097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161.0992</v>
          </cell>
          <cell r="G15">
            <v>0</v>
          </cell>
          <cell r="H15">
            <v>0.5368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9.9759</v>
          </cell>
          <cell r="G16">
            <v>0</v>
          </cell>
          <cell r="H16">
            <v>0.2273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26.2969</v>
          </cell>
          <cell r="G19">
            <v>0</v>
          </cell>
          <cell r="H19">
            <v>0.8118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0.0449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516.1196</v>
          </cell>
          <cell r="G21">
            <v>0</v>
          </cell>
          <cell r="H21">
            <v>9.2901</v>
          </cell>
          <cell r="I21">
            <v>0</v>
          </cell>
          <cell r="J21">
            <v>0.0207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0.9119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16.9499</v>
          </cell>
          <cell r="G26">
            <v>0</v>
          </cell>
          <cell r="H26">
            <v>0.0363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0.6923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100.82300000000001</v>
          </cell>
          <cell r="G14">
            <v>0.0064</v>
          </cell>
          <cell r="H14">
            <v>0.9251</v>
          </cell>
          <cell r="I14">
            <v>0</v>
          </cell>
          <cell r="J14">
            <v>0.025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5.5576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4.5893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6.2756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3.3219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3.4546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0.4051</v>
          </cell>
          <cell r="H24">
            <v>0.8372</v>
          </cell>
          <cell r="I24">
            <v>11.791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5.5975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2.0708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4.1032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46.9589</v>
          </cell>
          <cell r="R38">
            <v>15.7439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4.6841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0.0516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0.459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2.5327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0.1208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0.2431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1.3839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4.3744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0.0059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8.4243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0.3838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3.0455</v>
          </cell>
          <cell r="G51">
            <v>0</v>
          </cell>
          <cell r="H51">
            <v>7.7688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4.3706</v>
          </cell>
          <cell r="Q52">
            <v>0</v>
          </cell>
          <cell r="R52">
            <v>3.6759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171.8692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0.03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D9">
            <v>27.2251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0.0715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D10">
            <v>525.8762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0.4458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D11">
            <v>0.9119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D14">
            <v>16.9862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D16">
            <v>0.6923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D18">
            <v>101.23219999999999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D19">
            <v>5.5576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D20">
            <v>4.5893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6.2756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D22">
            <v>25.407300000000003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6.174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D24">
            <v>76.5583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D25">
            <v>8.4243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D26">
            <v>0.3838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D27">
            <v>10.8143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D28">
            <v>8.0465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</row>
        <row r="33">
          <cell r="D33">
            <v>2.1097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5132.646900000001</v>
          </cell>
        </row>
        <row r="12">
          <cell r="D12">
            <v>4223.02299</v>
          </cell>
        </row>
        <row r="13">
          <cell r="D13">
            <v>4170.40379</v>
          </cell>
        </row>
        <row r="14">
          <cell r="D14">
            <v>53.215500000000006</v>
          </cell>
        </row>
        <row r="15">
          <cell r="D15">
            <v>6.693199999999999</v>
          </cell>
        </row>
        <row r="16">
          <cell r="D16">
            <v>46.52230000000001</v>
          </cell>
        </row>
        <row r="17">
          <cell r="D17">
            <v>4117.18829</v>
          </cell>
        </row>
        <row r="18">
          <cell r="D18">
            <v>8.3727</v>
          </cell>
        </row>
        <row r="19">
          <cell r="D19">
            <v>8.3727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21.7799</v>
          </cell>
        </row>
        <row r="23">
          <cell r="D23">
            <v>0</v>
          </cell>
        </row>
        <row r="24">
          <cell r="D24">
            <v>22.4666</v>
          </cell>
        </row>
        <row r="25">
          <cell r="D25">
            <v>909.62391</v>
          </cell>
        </row>
        <row r="26">
          <cell r="D26">
            <v>65.11661</v>
          </cell>
        </row>
        <row r="27">
          <cell r="D27">
            <v>65.11661</v>
          </cell>
        </row>
        <row r="28">
          <cell r="D28">
            <v>0</v>
          </cell>
        </row>
        <row r="29">
          <cell r="D29">
            <v>166.3854</v>
          </cell>
        </row>
        <row r="30">
          <cell r="D30">
            <v>3.1656</v>
          </cell>
        </row>
        <row r="31">
          <cell r="D31">
            <v>0</v>
          </cell>
        </row>
        <row r="32">
          <cell r="D32">
            <v>0.2613</v>
          </cell>
        </row>
        <row r="33">
          <cell r="D33">
            <v>9.1541</v>
          </cell>
        </row>
        <row r="34">
          <cell r="D34">
            <v>17.8121</v>
          </cell>
        </row>
        <row r="35">
          <cell r="D35">
            <v>135.9923</v>
          </cell>
        </row>
        <row r="36">
          <cell r="D36">
            <v>4.0918</v>
          </cell>
        </row>
        <row r="37">
          <cell r="D37">
            <v>1.7081</v>
          </cell>
        </row>
        <row r="38">
          <cell r="D38">
            <v>1.4526</v>
          </cell>
        </row>
        <row r="39">
          <cell r="D39">
            <v>50.0094</v>
          </cell>
        </row>
        <row r="40">
          <cell r="D40">
            <v>620.86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2.1774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4.5158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42.6144</v>
          </cell>
          <cell r="G19">
            <v>0.1805</v>
          </cell>
          <cell r="H19">
            <v>3.7274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2798.9145900000003</v>
          </cell>
          <cell r="G21">
            <v>1265.9307</v>
          </cell>
          <cell r="H21">
            <v>52.343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8.3727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21.6447</v>
          </cell>
          <cell r="G26">
            <v>0.0682</v>
          </cell>
          <cell r="H26">
            <v>0.067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14.158100000000001</v>
          </cell>
          <cell r="G28">
            <v>8.3085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63.50781</v>
          </cell>
          <cell r="G13">
            <v>0</v>
          </cell>
          <cell r="H13">
            <v>1.6088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3.1656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0.2613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0.6244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0.5932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0.6242</v>
          </cell>
          <cell r="H24">
            <v>0</v>
          </cell>
          <cell r="I24">
            <v>5.1194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2.1929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7.1369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10.6752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115.0723</v>
          </cell>
          <cell r="Q38">
            <v>0</v>
          </cell>
          <cell r="R38">
            <v>16.1493</v>
          </cell>
        </row>
        <row r="39">
          <cell r="F39">
            <v>0</v>
          </cell>
          <cell r="G39">
            <v>0.011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0.3532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0.736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1.0068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0.1344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0.0286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2.5007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4.0918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1.7081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1.4526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45.7876</v>
          </cell>
          <cell r="Q52">
            <v>0</v>
          </cell>
          <cell r="R52">
            <v>4.2218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620.86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6.693199999999999</v>
          </cell>
        </row>
        <row r="9">
          <cell r="D9">
            <v>46.52230000000001</v>
          </cell>
        </row>
        <row r="10">
          <cell r="D10">
            <v>4129.58409</v>
          </cell>
          <cell r="M10">
            <v>12.1402</v>
          </cell>
          <cell r="N10">
            <v>0.2556</v>
          </cell>
        </row>
        <row r="11">
          <cell r="D11">
            <v>8.3727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21.7799</v>
          </cell>
        </row>
        <row r="15">
          <cell r="D15">
            <v>0</v>
          </cell>
        </row>
        <row r="16">
          <cell r="D16">
            <v>10.3264</v>
          </cell>
        </row>
        <row r="17">
          <cell r="D17">
            <v>64.86101</v>
          </cell>
        </row>
        <row r="18">
          <cell r="D18">
            <v>0</v>
          </cell>
        </row>
        <row r="19">
          <cell r="D19">
            <v>3.1656</v>
          </cell>
        </row>
        <row r="20">
          <cell r="D20">
            <v>0</v>
          </cell>
        </row>
        <row r="21">
          <cell r="D21">
            <v>0.2613</v>
          </cell>
        </row>
        <row r="22">
          <cell r="D22">
            <v>9.1541</v>
          </cell>
        </row>
        <row r="23">
          <cell r="D23">
            <v>17.8121</v>
          </cell>
        </row>
        <row r="24">
          <cell r="D24">
            <v>135.9923</v>
          </cell>
        </row>
        <row r="25">
          <cell r="D25">
            <v>4.0918</v>
          </cell>
        </row>
        <row r="26">
          <cell r="D26">
            <v>1.7081</v>
          </cell>
        </row>
        <row r="27">
          <cell r="D27">
            <v>1.4526</v>
          </cell>
        </row>
        <row r="28">
          <cell r="D28">
            <v>50.0094</v>
          </cell>
        </row>
        <row r="29">
          <cell r="D29">
            <v>620.86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Baobinh"/>
      <sheetName val="01_Lamsan"/>
      <sheetName val="01_Longgiao"/>
      <sheetName val="01_Nhannghia"/>
      <sheetName val="01_Songnhan"/>
      <sheetName val="01_Songray"/>
      <sheetName val="01_Thuaduc"/>
      <sheetName val="01_Xuanbao"/>
      <sheetName val="01_Xuandong"/>
      <sheetName val="01_Xuanduong"/>
      <sheetName val="01_Xuanmy"/>
      <sheetName val="01_Xuanque"/>
      <sheetName val="01_Xuantay"/>
      <sheetName val="02"/>
      <sheetName val="03"/>
      <sheetName val="04"/>
      <sheetName val="05"/>
      <sheetName val="06"/>
      <sheetName val="07QH"/>
      <sheetName val="08"/>
      <sheetName val="09"/>
      <sheetName val="10KH"/>
      <sheetName val="11"/>
      <sheetName val="12"/>
      <sheetName val="1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17177.0207</v>
          </cell>
        </row>
        <row r="12">
          <cell r="D12">
            <v>16710.5056</v>
          </cell>
        </row>
        <row r="13">
          <cell r="D13">
            <v>3239.0415999999996</v>
          </cell>
        </row>
        <row r="14">
          <cell r="D14">
            <v>1784.5338000000002</v>
          </cell>
        </row>
        <row r="15">
          <cell r="D15">
            <v>810.6397000000001</v>
          </cell>
        </row>
        <row r="16">
          <cell r="D16">
            <v>973.8941000000001</v>
          </cell>
        </row>
        <row r="17">
          <cell r="D17">
            <v>1454.5077999999996</v>
          </cell>
        </row>
        <row r="18">
          <cell r="D18">
            <v>13384.4027</v>
          </cell>
        </row>
        <row r="19">
          <cell r="D19">
            <v>1557.8016</v>
          </cell>
        </row>
        <row r="20">
          <cell r="D20">
            <v>11826.6011</v>
          </cell>
        </row>
        <row r="21">
          <cell r="D21">
            <v>0</v>
          </cell>
        </row>
        <row r="22">
          <cell r="D22">
            <v>75.2912</v>
          </cell>
        </row>
        <row r="23">
          <cell r="D23">
            <v>0</v>
          </cell>
        </row>
        <row r="24">
          <cell r="D24">
            <v>11.7701</v>
          </cell>
        </row>
        <row r="25">
          <cell r="D25">
            <v>466.5151</v>
          </cell>
        </row>
        <row r="26">
          <cell r="D26">
            <v>117.22560000000001</v>
          </cell>
        </row>
        <row r="27">
          <cell r="D27">
            <v>117.22560000000001</v>
          </cell>
        </row>
        <row r="28">
          <cell r="D28">
            <v>0</v>
          </cell>
        </row>
        <row r="29">
          <cell r="D29">
            <v>140.54319999999998</v>
          </cell>
        </row>
        <row r="30">
          <cell r="D30">
            <v>0.3125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5.374199999999999</v>
          </cell>
        </row>
        <row r="34">
          <cell r="D34">
            <v>11.8446</v>
          </cell>
        </row>
        <row r="35">
          <cell r="D35">
            <v>123.0119</v>
          </cell>
        </row>
        <row r="36">
          <cell r="D36">
            <v>1.1351</v>
          </cell>
        </row>
        <row r="37">
          <cell r="D37">
            <v>0.0293</v>
          </cell>
        </row>
        <row r="38">
          <cell r="D38">
            <v>5.8098</v>
          </cell>
        </row>
        <row r="39">
          <cell r="D39">
            <v>191.91090000000003</v>
          </cell>
        </row>
        <row r="40">
          <cell r="D40">
            <v>9.8612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682.8832000000001</v>
          </cell>
          <cell r="G15">
            <v>84.65</v>
          </cell>
          <cell r="H15">
            <v>9.5146</v>
          </cell>
          <cell r="I15">
            <v>2.0345</v>
          </cell>
          <cell r="J15">
            <v>0</v>
          </cell>
          <cell r="K15">
            <v>0</v>
          </cell>
          <cell r="L15">
            <v>0</v>
          </cell>
          <cell r="M15">
            <v>1.0889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21.1444</v>
          </cell>
          <cell r="G16">
            <v>0.8559</v>
          </cell>
          <cell r="H16">
            <v>0.4554</v>
          </cell>
          <cell r="I16">
            <v>8.0128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103.80770000000001</v>
          </cell>
          <cell r="G19">
            <v>858.9029</v>
          </cell>
          <cell r="H19">
            <v>6.7445</v>
          </cell>
          <cell r="I19">
            <v>4.439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1362.0316999999998</v>
          </cell>
          <cell r="G21">
            <v>57.4594</v>
          </cell>
          <cell r="H21">
            <v>34.9412</v>
          </cell>
          <cell r="I21">
            <v>0.0755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0.7058</v>
          </cell>
          <cell r="G23">
            <v>94.916</v>
          </cell>
          <cell r="H23">
            <v>0</v>
          </cell>
          <cell r="I23">
            <v>1462.1798000000001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11826.6011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38.3514</v>
          </cell>
          <cell r="G26">
            <v>29.5647</v>
          </cell>
          <cell r="H26">
            <v>0.3237</v>
          </cell>
          <cell r="I26">
            <v>7.0514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11.7701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112.41300000000001</v>
          </cell>
          <cell r="G13">
            <v>1.4539</v>
          </cell>
          <cell r="H13">
            <v>0.6154</v>
          </cell>
          <cell r="I13">
            <v>2.7433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0.3125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1.1577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0.6551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0.0897</v>
          </cell>
          <cell r="I23">
            <v>0.0746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3.3970999999999996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1.1956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4.7092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5.9398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39.843</v>
          </cell>
          <cell r="H38">
            <v>0</v>
          </cell>
          <cell r="I38">
            <v>27.5875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45.0565</v>
          </cell>
          <cell r="Q38">
            <v>0</v>
          </cell>
          <cell r="R38">
            <v>2.4993</v>
          </cell>
        </row>
        <row r="39">
          <cell r="F39">
            <v>0</v>
          </cell>
          <cell r="G39">
            <v>3.1019</v>
          </cell>
          <cell r="H39">
            <v>0</v>
          </cell>
          <cell r="I39">
            <v>0.5296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3.0255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0.6656000000000001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0.1358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0.5672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1.1351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0.0293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5.1569</v>
          </cell>
          <cell r="I51">
            <v>0.6529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11.8436</v>
          </cell>
          <cell r="H52">
            <v>0</v>
          </cell>
          <cell r="I52">
            <v>37.6697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14.7764</v>
          </cell>
          <cell r="Q52">
            <v>0</v>
          </cell>
          <cell r="R52">
            <v>127.6212</v>
          </cell>
        </row>
        <row r="53">
          <cell r="F53">
            <v>0</v>
          </cell>
          <cell r="G53">
            <v>1.0383</v>
          </cell>
          <cell r="H53">
            <v>0</v>
          </cell>
          <cell r="I53">
            <v>8.8229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810.663</v>
          </cell>
          <cell r="N8">
            <v>0.0233</v>
          </cell>
        </row>
        <row r="9">
          <cell r="D9">
            <v>975.1009999999999</v>
          </cell>
          <cell r="M9">
            <v>1.1869</v>
          </cell>
          <cell r="N9">
            <v>0.02</v>
          </cell>
        </row>
        <row r="10">
          <cell r="D10">
            <v>1462.8368999999998</v>
          </cell>
          <cell r="M10">
            <v>8.0389</v>
          </cell>
          <cell r="N10">
            <v>0.2728</v>
          </cell>
          <cell r="S10">
            <v>0.0126</v>
          </cell>
          <cell r="U10">
            <v>0.0048</v>
          </cell>
        </row>
        <row r="11">
          <cell r="D11">
            <v>1557.8016</v>
          </cell>
        </row>
        <row r="12">
          <cell r="D12">
            <v>11826.6011</v>
          </cell>
        </row>
        <row r="13">
          <cell r="D13">
            <v>0</v>
          </cell>
        </row>
        <row r="14">
          <cell r="D14">
            <v>75.3073</v>
          </cell>
          <cell r="S14">
            <v>0.0161</v>
          </cell>
        </row>
        <row r="15">
          <cell r="D15">
            <v>0</v>
          </cell>
        </row>
        <row r="16">
          <cell r="D16">
            <v>2.5443</v>
          </cell>
        </row>
        <row r="17">
          <cell r="D17">
            <v>116.90950000000001</v>
          </cell>
        </row>
        <row r="18">
          <cell r="D18">
            <v>0</v>
          </cell>
        </row>
        <row r="19">
          <cell r="D19">
            <v>0.3125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5.321999999999999</v>
          </cell>
        </row>
        <row r="23">
          <cell r="D23">
            <v>11.8446</v>
          </cell>
        </row>
        <row r="24">
          <cell r="D24">
            <v>123.0306</v>
          </cell>
          <cell r="S24">
            <v>0.0235</v>
          </cell>
        </row>
        <row r="25">
          <cell r="D25">
            <v>1.1351</v>
          </cell>
        </row>
        <row r="26">
          <cell r="D26">
            <v>0.0293</v>
          </cell>
        </row>
        <row r="27">
          <cell r="D27">
            <v>5.8098</v>
          </cell>
        </row>
        <row r="28">
          <cell r="D28">
            <v>191.9109</v>
          </cell>
        </row>
        <row r="29">
          <cell r="D29">
            <v>9.8612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8242.05</v>
          </cell>
        </row>
        <row r="12">
          <cell r="D12">
            <v>3170.2910999999995</v>
          </cell>
        </row>
        <row r="13">
          <cell r="D13">
            <v>2991.7052999999996</v>
          </cell>
        </row>
        <row r="14">
          <cell r="D14">
            <v>25.7921</v>
          </cell>
        </row>
        <row r="15">
          <cell r="D15">
            <v>1.565</v>
          </cell>
        </row>
        <row r="16">
          <cell r="D16">
            <v>24.2271</v>
          </cell>
        </row>
        <row r="17">
          <cell r="D17">
            <v>2965.9131999999995</v>
          </cell>
        </row>
        <row r="18">
          <cell r="D18">
            <v>34.7749</v>
          </cell>
        </row>
        <row r="19">
          <cell r="D19">
            <v>34.7749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143.8109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5071.7589</v>
          </cell>
        </row>
        <row r="26">
          <cell r="D26">
            <v>120.22800000000001</v>
          </cell>
        </row>
        <row r="27">
          <cell r="D27">
            <v>120.22800000000001</v>
          </cell>
        </row>
        <row r="28">
          <cell r="D28">
            <v>0</v>
          </cell>
        </row>
        <row r="29">
          <cell r="D29">
            <v>218.77159999999998</v>
          </cell>
        </row>
        <row r="30">
          <cell r="D30">
            <v>0.3851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18.1462</v>
          </cell>
        </row>
        <row r="34">
          <cell r="D34">
            <v>71.9801</v>
          </cell>
        </row>
        <row r="35">
          <cell r="D35">
            <v>128.2602</v>
          </cell>
        </row>
        <row r="36">
          <cell r="D36">
            <v>4.2928</v>
          </cell>
        </row>
        <row r="37">
          <cell r="D37">
            <v>0</v>
          </cell>
        </row>
        <row r="38">
          <cell r="D38">
            <v>3.4876</v>
          </cell>
        </row>
        <row r="39">
          <cell r="D39">
            <v>47.6349</v>
          </cell>
        </row>
        <row r="40">
          <cell r="D40">
            <v>4677.344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1.565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19.5479</v>
          </cell>
          <cell r="G19">
            <v>3.8445</v>
          </cell>
          <cell r="H19">
            <v>0.8347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2569.8223999999996</v>
          </cell>
          <cell r="G21">
            <v>389.0657</v>
          </cell>
          <cell r="H21">
            <v>2.2691</v>
          </cell>
          <cell r="I21">
            <v>4.756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21.884</v>
          </cell>
          <cell r="H23">
            <v>12.8909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134.6955</v>
          </cell>
          <cell r="G26">
            <v>2.7091</v>
          </cell>
          <cell r="H26">
            <v>6.4063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108.3616</v>
          </cell>
          <cell r="G13">
            <v>6.4681</v>
          </cell>
          <cell r="H13">
            <v>5.3083</v>
          </cell>
          <cell r="I13">
            <v>0.09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0.3851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0.2885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0.386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1.4808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8.3078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0.3988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0.30110000000000015</v>
          </cell>
          <cell r="H24">
            <v>0</v>
          </cell>
          <cell r="I24">
            <v>6.0786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0.1731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0.7215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0.01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56.7594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3.8658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11.3549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101.09030000000001</v>
          </cell>
          <cell r="Q38">
            <v>0</v>
          </cell>
          <cell r="R38">
            <v>21.074</v>
          </cell>
        </row>
        <row r="39">
          <cell r="F39">
            <v>0</v>
          </cell>
          <cell r="G39">
            <v>0.0772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3.2401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0.3579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0.1803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0.6552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0.1495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1.0974</v>
          </cell>
          <cell r="H46">
            <v>0.3383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4.2928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0.0087</v>
          </cell>
          <cell r="H51">
            <v>3.4789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47.6349</v>
          </cell>
          <cell r="Q52">
            <v>0</v>
          </cell>
          <cell r="R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4677.344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1.565</v>
          </cell>
        </row>
        <row r="9">
          <cell r="D9">
            <v>24.3261</v>
          </cell>
          <cell r="N9">
            <v>0.099</v>
          </cell>
        </row>
        <row r="10">
          <cell r="D10">
            <v>2967.6224</v>
          </cell>
          <cell r="N10">
            <v>1.022</v>
          </cell>
          <cell r="S10">
            <v>0.032</v>
          </cell>
          <cell r="U10">
            <v>0.6552</v>
          </cell>
        </row>
        <row r="11">
          <cell r="D11">
            <v>34.7749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143.9823</v>
          </cell>
          <cell r="S14">
            <v>0.1714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119.10699999999999</v>
          </cell>
        </row>
        <row r="18">
          <cell r="D18">
            <v>0</v>
          </cell>
        </row>
        <row r="19">
          <cell r="D19">
            <v>0.3851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17.9428</v>
          </cell>
        </row>
        <row r="23">
          <cell r="D23">
            <v>71.9801</v>
          </cell>
        </row>
        <row r="24">
          <cell r="D24">
            <v>127.60499999999999</v>
          </cell>
        </row>
        <row r="25">
          <cell r="D25">
            <v>4.2928</v>
          </cell>
        </row>
        <row r="26">
          <cell r="D26">
            <v>0</v>
          </cell>
        </row>
        <row r="27">
          <cell r="D27">
            <v>3.4876</v>
          </cell>
        </row>
        <row r="28">
          <cell r="D28">
            <v>47.6349</v>
          </cell>
        </row>
        <row r="29">
          <cell r="D29">
            <v>4677.344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Sheet1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4349.4724</v>
          </cell>
        </row>
        <row r="12">
          <cell r="D12">
            <v>3563.5359</v>
          </cell>
        </row>
        <row r="13">
          <cell r="D13">
            <v>2522.9444999999996</v>
          </cell>
        </row>
        <row r="14">
          <cell r="D14">
            <v>299.4664</v>
          </cell>
        </row>
        <row r="15">
          <cell r="D15">
            <v>233.2417</v>
          </cell>
        </row>
        <row r="16">
          <cell r="D16">
            <v>66.2247</v>
          </cell>
        </row>
        <row r="17">
          <cell r="D17">
            <v>2223.4781</v>
          </cell>
        </row>
        <row r="18">
          <cell r="D18">
            <v>1016.0107999999999</v>
          </cell>
        </row>
        <row r="19">
          <cell r="D19">
            <v>1016.0107999999999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24.4009</v>
          </cell>
        </row>
        <row r="23">
          <cell r="D23">
            <v>0</v>
          </cell>
        </row>
        <row r="24">
          <cell r="D24">
            <v>0.1797</v>
          </cell>
        </row>
        <row r="25">
          <cell r="D25">
            <v>785.9365</v>
          </cell>
        </row>
        <row r="26">
          <cell r="D26">
            <v>58.31960000000001</v>
          </cell>
        </row>
        <row r="27">
          <cell r="D27">
            <v>58.31960000000001</v>
          </cell>
        </row>
        <row r="28">
          <cell r="D28">
            <v>0</v>
          </cell>
        </row>
        <row r="29">
          <cell r="D29">
            <v>102.19160000000001</v>
          </cell>
        </row>
        <row r="30">
          <cell r="D30">
            <v>0.4956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9.389</v>
          </cell>
        </row>
        <row r="34">
          <cell r="D34">
            <v>10.4143</v>
          </cell>
        </row>
        <row r="35">
          <cell r="D35">
            <v>81.8927</v>
          </cell>
        </row>
        <row r="36">
          <cell r="D36">
            <v>8.2081</v>
          </cell>
        </row>
        <row r="37">
          <cell r="D37">
            <v>0</v>
          </cell>
        </row>
        <row r="38">
          <cell r="D38">
            <v>3.1343</v>
          </cell>
        </row>
        <row r="39">
          <cell r="D39">
            <v>99.0301</v>
          </cell>
        </row>
        <row r="40">
          <cell r="D40">
            <v>515.0528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227.9856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5.2561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63.0689</v>
          </cell>
          <cell r="G19">
            <v>0</v>
          </cell>
          <cell r="H19">
            <v>3.1558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2179.5697999999998</v>
          </cell>
          <cell r="G21">
            <v>1.3707</v>
          </cell>
          <cell r="H21">
            <v>2.9836</v>
          </cell>
          <cell r="I21">
            <v>39.554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26.6196</v>
          </cell>
          <cell r="G23">
            <v>989.3911999999999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24.1311</v>
          </cell>
          <cell r="G26">
            <v>0</v>
          </cell>
          <cell r="H26">
            <v>0</v>
          </cell>
          <cell r="I26">
            <v>0.1774</v>
          </cell>
          <cell r="J26">
            <v>0</v>
          </cell>
          <cell r="K26">
            <v>0</v>
          </cell>
          <cell r="L26">
            <v>0</v>
          </cell>
          <cell r="M26">
            <v>0.0924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0.1797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57.9393</v>
          </cell>
          <cell r="G13">
            <v>0.06</v>
          </cell>
          <cell r="H13">
            <v>0.0803</v>
          </cell>
          <cell r="I13">
            <v>0.24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0.4956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0.9941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0.5583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7.1106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0.726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2.6657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7.7486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18.4455</v>
          </cell>
          <cell r="H38">
            <v>0</v>
          </cell>
          <cell r="I38">
            <v>0.1766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53.2885</v>
          </cell>
          <cell r="Q38">
            <v>0</v>
          </cell>
          <cell r="R38">
            <v>2.7507</v>
          </cell>
        </row>
        <row r="39">
          <cell r="F39">
            <v>0</v>
          </cell>
          <cell r="G39">
            <v>1.1209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5.505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0.2779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0.0932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0.1216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0.1128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8.2081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3.1343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7.0672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26.3793</v>
          </cell>
          <cell r="R52">
            <v>65.5836</v>
          </cell>
        </row>
        <row r="53">
          <cell r="F53">
            <v>0</v>
          </cell>
          <cell r="G53">
            <v>0</v>
          </cell>
          <cell r="H53">
            <v>2.6041</v>
          </cell>
          <cell r="I53">
            <v>512.4487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233.2717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0.03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D9">
            <v>66.2247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D10">
            <v>2223.7751000000003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0.26439999999999997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0.0326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D11">
            <v>1016.0812999999999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0.0705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D14">
            <v>24.4009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D16">
            <v>0.1797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57.9547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D19">
            <v>0.4956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D22">
            <v>9.389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10.4143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D24">
            <v>81.8601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D25">
            <v>8.2081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D27">
            <v>3.1343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D28">
            <v>99.0301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D29">
            <v>515.0528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5676.1840999999995</v>
          </cell>
        </row>
        <row r="12">
          <cell r="D12">
            <v>766.2483599999997</v>
          </cell>
        </row>
        <row r="13">
          <cell r="D13">
            <v>734.7037599999998</v>
          </cell>
        </row>
        <row r="14">
          <cell r="D14">
            <v>74.5559</v>
          </cell>
        </row>
        <row r="15">
          <cell r="D15">
            <v>55.9186</v>
          </cell>
        </row>
        <row r="16">
          <cell r="D16">
            <v>18.6373</v>
          </cell>
        </row>
        <row r="17">
          <cell r="D17">
            <v>660.1478599999998</v>
          </cell>
        </row>
        <row r="18">
          <cell r="D18">
            <v>16.7534</v>
          </cell>
        </row>
        <row r="19">
          <cell r="D19">
            <v>16.7534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13.3109</v>
          </cell>
        </row>
        <row r="23">
          <cell r="D23">
            <v>0</v>
          </cell>
        </row>
        <row r="24">
          <cell r="D24">
            <v>1.4803</v>
          </cell>
        </row>
        <row r="25">
          <cell r="D25">
            <v>4909.93574</v>
          </cell>
        </row>
        <row r="26">
          <cell r="D26">
            <v>79.17982000000002</v>
          </cell>
        </row>
        <row r="27">
          <cell r="D27">
            <v>79.17982000000002</v>
          </cell>
        </row>
        <row r="28">
          <cell r="D28">
            <v>0</v>
          </cell>
        </row>
        <row r="29">
          <cell r="D29">
            <v>98.28052000000001</v>
          </cell>
        </row>
        <row r="30">
          <cell r="D30">
            <v>0.3094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6.8187</v>
          </cell>
        </row>
        <row r="34">
          <cell r="D34">
            <v>48.37442000000001</v>
          </cell>
        </row>
        <row r="35">
          <cell r="D35">
            <v>42.778000000000006</v>
          </cell>
        </row>
        <row r="36">
          <cell r="D36">
            <v>10.1371</v>
          </cell>
        </row>
        <row r="37">
          <cell r="D37">
            <v>0</v>
          </cell>
        </row>
        <row r="38">
          <cell r="D38">
            <v>5.7622</v>
          </cell>
        </row>
        <row r="39">
          <cell r="D39">
            <v>6.3696</v>
          </cell>
        </row>
        <row r="40">
          <cell r="D40">
            <v>4710.2065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52.9006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0.437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2.581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16.2696</v>
          </cell>
          <cell r="G19">
            <v>0</v>
          </cell>
          <cell r="H19">
            <v>0.9356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1.4321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586.84836</v>
          </cell>
          <cell r="G21">
            <v>64.0915</v>
          </cell>
          <cell r="H21">
            <v>6.661</v>
          </cell>
          <cell r="I21">
            <v>1.4268</v>
          </cell>
          <cell r="J21">
            <v>0</v>
          </cell>
          <cell r="K21">
            <v>0</v>
          </cell>
          <cell r="L21">
            <v>0</v>
          </cell>
          <cell r="M21">
            <v>1.1202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16.7534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12.7188</v>
          </cell>
          <cell r="G26">
            <v>0</v>
          </cell>
          <cell r="H26">
            <v>0.3914</v>
          </cell>
          <cell r="I26">
            <v>0.2007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1.4803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76.74982000000001</v>
          </cell>
          <cell r="G13">
            <v>0</v>
          </cell>
          <cell r="H13">
            <v>2.43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0.3094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0.3824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0.1414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0.3418</v>
          </cell>
          <cell r="H24">
            <v>0</v>
          </cell>
          <cell r="I24">
            <v>5.1109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0.8422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44.4546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0.58392</v>
          </cell>
          <cell r="G33">
            <v>0.3128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0.8277</v>
          </cell>
          <cell r="G34">
            <v>0.6358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1.5596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0.9273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28.1534</v>
          </cell>
          <cell r="Q38">
            <v>0</v>
          </cell>
          <cell r="R38">
            <v>7.996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2.7409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0.1331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0.0438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0.3839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2.3996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10.1371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5.7622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6.3696</v>
          </cell>
          <cell r="Q52">
            <v>0</v>
          </cell>
          <cell r="R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4710.2065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55.9186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D9">
            <v>18.667299999999997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0.03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D10">
            <v>660.5907599999999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0.44289999999999996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D11">
            <v>16.7534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D14">
            <v>13.3109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D16">
            <v>1.4803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78.70691999999998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D19">
            <v>0.3094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D22">
            <v>6.8187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48.37442000000001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D24">
            <v>42.778000000000006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D25">
            <v>10.1371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D27">
            <v>5.7622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D28">
            <v>6.3696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D29">
            <v>4710.2065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1562.6967999999997</v>
          </cell>
        </row>
        <row r="12">
          <cell r="D12">
            <v>1462.7374999999997</v>
          </cell>
        </row>
        <row r="13">
          <cell r="D13">
            <v>1446.7805999999998</v>
          </cell>
        </row>
        <row r="14">
          <cell r="D14">
            <v>347.4946</v>
          </cell>
        </row>
        <row r="15">
          <cell r="D15">
            <v>335.5449</v>
          </cell>
        </row>
        <row r="16">
          <cell r="D16">
            <v>11.9497</v>
          </cell>
        </row>
        <row r="17">
          <cell r="D17">
            <v>1099.2859999999998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15.9569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98.32929999999998</v>
          </cell>
        </row>
        <row r="26">
          <cell r="D26">
            <v>39.8558</v>
          </cell>
        </row>
        <row r="27">
          <cell r="D27">
            <v>39.8558</v>
          </cell>
        </row>
        <row r="28">
          <cell r="D28">
            <v>0</v>
          </cell>
        </row>
        <row r="29">
          <cell r="D29">
            <v>51.21829999999999</v>
          </cell>
        </row>
        <row r="30">
          <cell r="D30">
            <v>0.2021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3.2093</v>
          </cell>
        </row>
        <row r="34">
          <cell r="D34">
            <v>4.8786</v>
          </cell>
        </row>
        <row r="35">
          <cell r="D35">
            <v>42.92829999999999</v>
          </cell>
        </row>
        <row r="36">
          <cell r="D36">
            <v>1.1912</v>
          </cell>
        </row>
        <row r="37">
          <cell r="D37">
            <v>0</v>
          </cell>
        </row>
        <row r="38">
          <cell r="D38">
            <v>2.9062</v>
          </cell>
        </row>
        <row r="39">
          <cell r="D39">
            <v>3.1578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1.63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1.63</v>
          </cell>
          <cell r="F44">
            <v>0.77</v>
          </cell>
          <cell r="G44">
            <v>0</v>
          </cell>
          <cell r="H44">
            <v>0.86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172.5448</v>
          </cell>
          <cell r="G15">
            <v>0</v>
          </cell>
          <cell r="H15">
            <v>11.2731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147.8517</v>
          </cell>
          <cell r="G16">
            <v>3.8753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11.9497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1090.4533999999999</v>
          </cell>
          <cell r="G21">
            <v>7.5624</v>
          </cell>
          <cell r="H21">
            <v>1.2702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15.9569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39.7958</v>
          </cell>
          <cell r="G13">
            <v>0</v>
          </cell>
          <cell r="H13">
            <v>0.06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0.2021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0.4859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0.141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2.5824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0.185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4.6936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28.9408</v>
          </cell>
          <cell r="Q38">
            <v>0</v>
          </cell>
          <cell r="R38">
            <v>3.7833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9.6368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0.122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0.0577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0.3877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1.1912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2.9062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2.7018</v>
          </cell>
          <cell r="Q52">
            <v>0</v>
          </cell>
          <cell r="R52">
            <v>0.456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335.6789</v>
          </cell>
          <cell r="N8">
            <v>0.134</v>
          </cell>
        </row>
        <row r="9">
          <cell r="D9">
            <v>11.9497</v>
          </cell>
        </row>
        <row r="10">
          <cell r="D10">
            <v>1099.6209999999999</v>
          </cell>
          <cell r="N10">
            <v>0.33499999999999996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15.9569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39.3868</v>
          </cell>
        </row>
        <row r="18">
          <cell r="D18">
            <v>0</v>
          </cell>
        </row>
        <row r="19">
          <cell r="D19">
            <v>0.2021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3.2093</v>
          </cell>
        </row>
        <row r="23">
          <cell r="D23">
            <v>4.8786</v>
          </cell>
        </row>
        <row r="24">
          <cell r="D24">
            <v>42.92829999999999</v>
          </cell>
        </row>
        <row r="25">
          <cell r="D25">
            <v>1.1912</v>
          </cell>
        </row>
        <row r="26">
          <cell r="D26">
            <v>0</v>
          </cell>
        </row>
        <row r="27">
          <cell r="D27">
            <v>2.9062</v>
          </cell>
        </row>
        <row r="28">
          <cell r="D28">
            <v>3.1578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1.63</v>
          </cell>
        </row>
        <row r="33">
          <cell r="D3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2556.829999999999</v>
          </cell>
        </row>
        <row r="12">
          <cell r="D12">
            <v>2425.3408999999992</v>
          </cell>
        </row>
        <row r="13">
          <cell r="D13">
            <v>2358.5132999999996</v>
          </cell>
        </row>
        <row r="14">
          <cell r="D14">
            <v>137.9332</v>
          </cell>
        </row>
        <row r="15">
          <cell r="D15">
            <v>112.08959999999999</v>
          </cell>
        </row>
        <row r="16">
          <cell r="D16">
            <v>25.843600000000002</v>
          </cell>
        </row>
        <row r="17">
          <cell r="D17">
            <v>2220.5800999999997</v>
          </cell>
        </row>
        <row r="18">
          <cell r="D18">
            <v>62.6465</v>
          </cell>
        </row>
        <row r="19">
          <cell r="D19">
            <v>62.6465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4.1811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131.4891</v>
          </cell>
        </row>
        <row r="26">
          <cell r="D26">
            <v>65.16430000000001</v>
          </cell>
        </row>
        <row r="27">
          <cell r="D27">
            <v>65.16430000000001</v>
          </cell>
        </row>
        <row r="28">
          <cell r="D28">
            <v>0</v>
          </cell>
        </row>
        <row r="29">
          <cell r="D29">
            <v>62.6447</v>
          </cell>
        </row>
        <row r="30">
          <cell r="D30">
            <v>0.3824</v>
          </cell>
        </row>
        <row r="31">
          <cell r="D31">
            <v>0</v>
          </cell>
        </row>
        <row r="32">
          <cell r="D32">
            <v>0.6779</v>
          </cell>
        </row>
        <row r="33">
          <cell r="D33">
            <v>4.5517</v>
          </cell>
        </row>
        <row r="34">
          <cell r="D34">
            <v>3.7192</v>
          </cell>
        </row>
        <row r="35">
          <cell r="D35">
            <v>53.3135</v>
          </cell>
        </row>
        <row r="36">
          <cell r="D36">
            <v>0</v>
          </cell>
        </row>
        <row r="37">
          <cell r="D37">
            <v>0.3574</v>
          </cell>
        </row>
        <row r="38">
          <cell r="D38">
            <v>0</v>
          </cell>
        </row>
        <row r="39">
          <cell r="D39">
            <v>3.3227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63.3211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48.768499999999996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25.7451</v>
          </cell>
          <cell r="G19">
            <v>0</v>
          </cell>
          <cell r="H19">
            <v>0.0985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2216.3496999999998</v>
          </cell>
          <cell r="G21">
            <v>4.2304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62.6465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4.1811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65.129</v>
          </cell>
          <cell r="G13">
            <v>0.0053</v>
          </cell>
          <cell r="H13">
            <v>0.03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0.3824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0.6779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0.2109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0.297</v>
          </cell>
          <cell r="H24">
            <v>0</v>
          </cell>
          <cell r="I24">
            <v>4.0369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0.0069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0.3949</v>
          </cell>
          <cell r="G33">
            <v>1.551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1.7733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38.9996</v>
          </cell>
          <cell r="Q38">
            <v>0</v>
          </cell>
          <cell r="R38">
            <v>10.8025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3.0059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0.0451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0.066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0.3944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0.3574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3.3227</v>
          </cell>
          <cell r="Q52">
            <v>0</v>
          </cell>
          <cell r="R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112.1477</v>
          </cell>
          <cell r="N8">
            <v>0.0581</v>
          </cell>
        </row>
        <row r="9">
          <cell r="D9">
            <v>26.023900000000005</v>
          </cell>
          <cell r="N9">
            <v>0.1803</v>
          </cell>
        </row>
        <row r="10">
          <cell r="D10">
            <v>2221.3046000000004</v>
          </cell>
          <cell r="N10">
            <v>0.4072</v>
          </cell>
          <cell r="U10">
            <v>0.3173</v>
          </cell>
        </row>
        <row r="11">
          <cell r="D11">
            <v>62.6465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4.1811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64.5713</v>
          </cell>
          <cell r="U17">
            <v>0.0526</v>
          </cell>
        </row>
        <row r="18">
          <cell r="D18">
            <v>0</v>
          </cell>
        </row>
        <row r="19">
          <cell r="D19">
            <v>0.3824</v>
          </cell>
        </row>
        <row r="20">
          <cell r="D20">
            <v>0</v>
          </cell>
        </row>
        <row r="21">
          <cell r="D21">
            <v>0.6779</v>
          </cell>
        </row>
        <row r="22">
          <cell r="D22">
            <v>4.5517</v>
          </cell>
        </row>
        <row r="23">
          <cell r="D23">
            <v>3.7192</v>
          </cell>
        </row>
        <row r="24">
          <cell r="D24">
            <v>52.943599999999996</v>
          </cell>
        </row>
        <row r="25">
          <cell r="D25">
            <v>0</v>
          </cell>
        </row>
        <row r="26">
          <cell r="D26">
            <v>0.3574</v>
          </cell>
        </row>
        <row r="27">
          <cell r="D27">
            <v>0</v>
          </cell>
        </row>
        <row r="28">
          <cell r="D28">
            <v>3.3227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7028.4603</v>
          </cell>
        </row>
        <row r="12">
          <cell r="D12">
            <v>5239.1483</v>
          </cell>
        </row>
        <row r="13">
          <cell r="D13">
            <v>4680.2181</v>
          </cell>
        </row>
        <row r="14">
          <cell r="D14">
            <v>2512.0190000000002</v>
          </cell>
        </row>
        <row r="15">
          <cell r="D15">
            <v>34.1565</v>
          </cell>
        </row>
        <row r="16">
          <cell r="D16">
            <v>2477.8625</v>
          </cell>
        </row>
        <row r="17">
          <cell r="D17">
            <v>2168.1991</v>
          </cell>
        </row>
        <row r="18">
          <cell r="D18">
            <v>442.655</v>
          </cell>
        </row>
        <row r="19">
          <cell r="D19">
            <v>251.454</v>
          </cell>
        </row>
        <row r="20">
          <cell r="D20">
            <v>191.201</v>
          </cell>
        </row>
        <row r="21">
          <cell r="D21">
            <v>0</v>
          </cell>
        </row>
        <row r="22">
          <cell r="D22">
            <v>70.85869999999998</v>
          </cell>
        </row>
        <row r="23">
          <cell r="D23">
            <v>0</v>
          </cell>
        </row>
        <row r="24">
          <cell r="D24">
            <v>45.4165</v>
          </cell>
        </row>
        <row r="25">
          <cell r="D25">
            <v>1789.312</v>
          </cell>
        </row>
        <row r="26">
          <cell r="D26">
            <v>127.36190000000002</v>
          </cell>
        </row>
        <row r="27">
          <cell r="D27">
            <v>127.36190000000002</v>
          </cell>
        </row>
        <row r="28">
          <cell r="D28">
            <v>0</v>
          </cell>
        </row>
        <row r="29">
          <cell r="D29">
            <v>216.23649999999998</v>
          </cell>
        </row>
        <row r="30">
          <cell r="D30">
            <v>0.3257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14.412699999999997</v>
          </cell>
        </row>
        <row r="34">
          <cell r="D34">
            <v>2.7084</v>
          </cell>
        </row>
        <row r="35">
          <cell r="D35">
            <v>198.78969999999998</v>
          </cell>
        </row>
        <row r="36">
          <cell r="D36">
            <v>9.3324</v>
          </cell>
        </row>
        <row r="37">
          <cell r="D37">
            <v>0.1809</v>
          </cell>
        </row>
        <row r="38">
          <cell r="D38">
            <v>12.7544</v>
          </cell>
        </row>
        <row r="39">
          <cell r="D39">
            <v>259.6806</v>
          </cell>
        </row>
        <row r="40">
          <cell r="D40">
            <v>1163.7653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3.7938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0.4999</v>
          </cell>
          <cell r="G16">
            <v>29.8628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149.1116</v>
          </cell>
          <cell r="G19">
            <v>2323.6402</v>
          </cell>
          <cell r="H19">
            <v>2.76</v>
          </cell>
          <cell r="I19">
            <v>0.8065</v>
          </cell>
          <cell r="J19">
            <v>0</v>
          </cell>
          <cell r="K19">
            <v>0</v>
          </cell>
          <cell r="L19">
            <v>0</v>
          </cell>
          <cell r="M19">
            <v>1.5442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1959.6817999999998</v>
          </cell>
          <cell r="G21">
            <v>173.09150000000002</v>
          </cell>
          <cell r="H21">
            <v>33.5849</v>
          </cell>
          <cell r="I21">
            <v>1.1585</v>
          </cell>
          <cell r="J21">
            <v>0</v>
          </cell>
          <cell r="K21">
            <v>0</v>
          </cell>
          <cell r="L21">
            <v>0</v>
          </cell>
          <cell r="M21">
            <v>0.6824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36.017199999999995</v>
          </cell>
          <cell r="G23">
            <v>36.9845</v>
          </cell>
          <cell r="I23">
            <v>178.4523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44.3347</v>
          </cell>
          <cell r="I24">
            <v>146.8663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28.159799999999997</v>
          </cell>
          <cell r="G26">
            <v>41.0119</v>
          </cell>
          <cell r="H26">
            <v>0.1626</v>
          </cell>
          <cell r="I26">
            <v>1.5244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14.0669</v>
          </cell>
          <cell r="G28">
            <v>31.349600000000002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94.43320000000001</v>
          </cell>
          <cell r="G13">
            <v>31.3558</v>
          </cell>
          <cell r="H13">
            <v>0.1615</v>
          </cell>
          <cell r="I13">
            <v>1.4114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0.3257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2.0811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1.4805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0.2152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8.0215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0.3473</v>
          </cell>
          <cell r="G25">
            <v>1.6158</v>
          </cell>
          <cell r="H25">
            <v>0.6413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0.01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1.1207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0.4388</v>
          </cell>
          <cell r="G34">
            <v>1.1489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97.8889</v>
          </cell>
          <cell r="H38">
            <v>0</v>
          </cell>
          <cell r="I38">
            <v>4.1245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71.89979999999998</v>
          </cell>
          <cell r="Q38">
            <v>0</v>
          </cell>
          <cell r="R38">
            <v>16.6845</v>
          </cell>
        </row>
        <row r="39">
          <cell r="F39">
            <v>0</v>
          </cell>
          <cell r="G39">
            <v>1.0135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1.7763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4.2364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0.4838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0.086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0.0471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0.5489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9.3324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0.1809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1.9256</v>
          </cell>
          <cell r="H51">
            <v>6.4635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4.3653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163.7355</v>
          </cell>
          <cell r="H52">
            <v>0</v>
          </cell>
          <cell r="I52">
            <v>8.6605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76.7295</v>
          </cell>
          <cell r="Q52">
            <v>0</v>
          </cell>
          <cell r="R52">
            <v>10.5551</v>
          </cell>
        </row>
        <row r="53">
          <cell r="F53">
            <v>0</v>
          </cell>
          <cell r="G53">
            <v>16.3525</v>
          </cell>
          <cell r="H53">
            <v>0</v>
          </cell>
          <cell r="I53">
            <v>1147.4128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34.1565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D9">
            <v>2479.4188000000004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1.1144</v>
          </cell>
          <cell r="N9">
            <v>0.4374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0.0045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D10">
            <v>2169.6363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1.098</v>
          </cell>
          <cell r="N10">
            <v>0.3367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0.0025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D11">
            <v>252.6653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1.2013</v>
          </cell>
          <cell r="N11">
            <v>0.01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D12">
            <v>191.201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D14">
            <v>70.8587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D16">
            <v>42.0028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126.5778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D19">
            <v>0.3257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D22">
            <v>14.412699999999997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D23">
            <v>2.7084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D24">
            <v>198.78269999999998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D25">
            <v>9.3324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D26">
            <v>0.1809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12.7544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D28">
            <v>259.6806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D29">
            <v>1163.7653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E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5">
        <row r="11">
          <cell r="D11">
            <v>4492.76259999999</v>
          </cell>
        </row>
        <row r="12">
          <cell r="D12">
            <v>4246.47029999999</v>
          </cell>
        </row>
        <row r="13">
          <cell r="D13">
            <v>4123.34479999999</v>
          </cell>
        </row>
        <row r="14">
          <cell r="D14">
            <v>416.5028</v>
          </cell>
        </row>
        <row r="15">
          <cell r="D15">
            <v>346.9679</v>
          </cell>
        </row>
        <row r="16">
          <cell r="D16">
            <v>69.53490000000001</v>
          </cell>
        </row>
        <row r="17">
          <cell r="D17">
            <v>3706.84199999999</v>
          </cell>
        </row>
        <row r="18">
          <cell r="D18">
            <v>83.3579</v>
          </cell>
        </row>
        <row r="19">
          <cell r="D19">
            <v>83.3579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37.989200000000004</v>
          </cell>
        </row>
        <row r="23">
          <cell r="D23">
            <v>0</v>
          </cell>
        </row>
        <row r="24">
          <cell r="D24">
            <v>1.7784</v>
          </cell>
        </row>
        <row r="25">
          <cell r="D25">
            <v>246.29229999999998</v>
          </cell>
        </row>
        <row r="26">
          <cell r="D26">
            <v>75.1762</v>
          </cell>
        </row>
        <row r="27">
          <cell r="D27">
            <v>75.1762</v>
          </cell>
        </row>
        <row r="28">
          <cell r="D28">
            <v>0</v>
          </cell>
        </row>
        <row r="29">
          <cell r="D29">
            <v>101.124</v>
          </cell>
        </row>
        <row r="30">
          <cell r="D30">
            <v>0.7326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4.1194</v>
          </cell>
        </row>
        <row r="34">
          <cell r="D34">
            <v>1.2982</v>
          </cell>
        </row>
        <row r="35">
          <cell r="D35">
            <v>94.9738</v>
          </cell>
        </row>
        <row r="36">
          <cell r="D36">
            <v>0</v>
          </cell>
        </row>
        <row r="37">
          <cell r="D37">
            <v>0.4449</v>
          </cell>
        </row>
        <row r="38">
          <cell r="D38">
            <v>0.2417</v>
          </cell>
        </row>
        <row r="39">
          <cell r="D39">
            <v>69.3055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6"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346.9679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F19">
            <v>69.4464</v>
          </cell>
          <cell r="G19">
            <v>0</v>
          </cell>
          <cell r="H19">
            <v>0.0862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0.0023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3700.98409999999</v>
          </cell>
          <cell r="G21">
            <v>0</v>
          </cell>
          <cell r="H21">
            <v>5.8579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21.0518</v>
          </cell>
          <cell r="G23">
            <v>0</v>
          </cell>
          <cell r="H23">
            <v>0</v>
          </cell>
          <cell r="I23">
            <v>62.3061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37.9234</v>
          </cell>
          <cell r="G26">
            <v>0</v>
          </cell>
          <cell r="H26">
            <v>0.0658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1.7784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7">
        <row r="13">
          <cell r="F13">
            <v>73.74289999999999</v>
          </cell>
          <cell r="G13">
            <v>0</v>
          </cell>
          <cell r="H13">
            <v>0.09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1.3433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6">
          <cell r="F16">
            <v>0</v>
          </cell>
          <cell r="G16">
            <v>0</v>
          </cell>
          <cell r="H16">
            <v>0.7326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0.8215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0.1265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0.6321</v>
          </cell>
          <cell r="H24">
            <v>0</v>
          </cell>
          <cell r="I24">
            <v>2.5393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0.1442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1.154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74.2845</v>
          </cell>
          <cell r="R38">
            <v>16.1839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3.6336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0</v>
          </cell>
          <cell r="G42">
            <v>0</v>
          </cell>
          <cell r="H42">
            <v>0.0297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  <cell r="G44">
            <v>0.1272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F45">
            <v>0</v>
          </cell>
          <cell r="G45">
            <v>0.1247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0</v>
          </cell>
          <cell r="G46">
            <v>0</v>
          </cell>
          <cell r="H46">
            <v>0.5902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0.4449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0.2417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33.5819</v>
          </cell>
          <cell r="Q52">
            <v>0</v>
          </cell>
          <cell r="R52">
            <v>35.7236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</sheetData>
      <sheetData sheetId="11">
        <row r="8">
          <cell r="D8">
            <v>346.9679</v>
          </cell>
        </row>
        <row r="9">
          <cell r="D9">
            <v>69.6662</v>
          </cell>
          <cell r="N9">
            <v>0.1313</v>
          </cell>
        </row>
        <row r="10">
          <cell r="D10">
            <v>3707.1781</v>
          </cell>
          <cell r="N10">
            <v>0.3361</v>
          </cell>
        </row>
        <row r="11">
          <cell r="D11">
            <v>83.3579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37.989200000000004</v>
          </cell>
        </row>
        <row r="15">
          <cell r="D15">
            <v>0</v>
          </cell>
        </row>
        <row r="16">
          <cell r="D16">
            <v>1.7784</v>
          </cell>
        </row>
        <row r="17">
          <cell r="D17">
            <v>74.7088</v>
          </cell>
        </row>
        <row r="18">
          <cell r="D18">
            <v>0</v>
          </cell>
        </row>
        <row r="19">
          <cell r="D19">
            <v>0.7326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4.1194</v>
          </cell>
        </row>
        <row r="23">
          <cell r="D23">
            <v>1.2982</v>
          </cell>
        </row>
        <row r="24">
          <cell r="D24">
            <v>94.9738</v>
          </cell>
        </row>
        <row r="25">
          <cell r="D25">
            <v>0</v>
          </cell>
        </row>
        <row r="26">
          <cell r="D26">
            <v>0.4449</v>
          </cell>
        </row>
        <row r="27">
          <cell r="D27">
            <v>0.2417</v>
          </cell>
        </row>
        <row r="28">
          <cell r="D28">
            <v>69.3055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421875" defaultRowHeight="12.75"/>
  <cols>
    <col min="1" max="1" width="24.421875" style="1" customWidth="1"/>
    <col min="2" max="2" width="0.9921875" style="1" customWidth="1"/>
    <col min="3" max="3" width="26.421875" style="1" customWidth="1"/>
    <col min="4" max="16384" width="7.421875" style="1" customWidth="1"/>
  </cols>
  <sheetData>
    <row r="1" spans="1:3" ht="12.75">
      <c r="A1" s="2"/>
      <c r="C1"/>
    </row>
    <row r="2" ht="13.5" thickBot="1">
      <c r="A2" s="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G75"/>
  <sheetViews>
    <sheetView zoomScale="85" zoomScaleNormal="85" workbookViewId="0" topLeftCell="A28">
      <selection activeCell="D12" sqref="D12:AC50"/>
    </sheetView>
  </sheetViews>
  <sheetFormatPr defaultColWidth="9.140625" defaultRowHeight="12.75"/>
  <cols>
    <col min="1" max="1" width="6.00390625" style="153" customWidth="1"/>
    <col min="2" max="2" width="40.00390625" style="54" customWidth="1"/>
    <col min="3" max="3" width="5.421875" style="54" customWidth="1"/>
    <col min="4" max="4" width="10.00390625" style="210" customWidth="1"/>
    <col min="5" max="5" width="7.00390625" style="54" customWidth="1"/>
    <col min="6" max="6" width="8.7109375" style="54" customWidth="1"/>
    <col min="7" max="7" width="6.140625" style="54" customWidth="1"/>
    <col min="8" max="8" width="8.8515625" style="54" customWidth="1"/>
    <col min="9" max="9" width="5.7109375" style="54" bestFit="1" customWidth="1"/>
    <col min="10" max="10" width="6.8515625" style="54" customWidth="1"/>
    <col min="11" max="11" width="5.7109375" style="54" customWidth="1"/>
    <col min="12" max="12" width="8.8515625" style="54" customWidth="1"/>
    <col min="13" max="13" width="5.7109375" style="54" bestFit="1" customWidth="1"/>
    <col min="14" max="14" width="5.421875" style="54" customWidth="1"/>
    <col min="15" max="15" width="4.28125" style="54" customWidth="1"/>
    <col min="16" max="17" width="4.57421875" style="54" customWidth="1"/>
    <col min="18" max="18" width="4.421875" style="54" customWidth="1"/>
    <col min="19" max="19" width="4.8515625" style="54" customWidth="1"/>
    <col min="20" max="20" width="4.57421875" style="54" customWidth="1"/>
    <col min="21" max="21" width="4.00390625" style="54" customWidth="1"/>
    <col min="22" max="22" width="6.00390625" style="54" customWidth="1"/>
    <col min="23" max="23" width="5.421875" style="54" customWidth="1"/>
    <col min="24" max="24" width="7.8515625" style="54" customWidth="1"/>
    <col min="25" max="25" width="5.00390625" style="54" customWidth="1"/>
    <col min="26" max="26" width="6.28125" style="54" customWidth="1"/>
    <col min="27" max="27" width="4.421875" style="54" customWidth="1"/>
    <col min="28" max="28" width="6.00390625" style="54" customWidth="1"/>
    <col min="29" max="29" width="5.28125" style="54" customWidth="1"/>
    <col min="30" max="16384" width="9.140625" style="54" customWidth="1"/>
  </cols>
  <sheetData>
    <row r="1" spans="2:31" ht="16.5" customHeight="1">
      <c r="B1" s="91"/>
      <c r="D1" s="543" t="s">
        <v>33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Y1" s="134"/>
      <c r="Z1" s="134"/>
      <c r="AA1" s="134"/>
      <c r="AB1" s="134"/>
      <c r="AC1" s="134"/>
      <c r="AE1" s="157"/>
    </row>
    <row r="2" spans="2:31" ht="16.5" customHeight="1">
      <c r="B2" s="91"/>
      <c r="C2" s="91"/>
      <c r="D2" s="570" t="s">
        <v>227</v>
      </c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324"/>
      <c r="Y2" s="156"/>
      <c r="Z2" s="134" t="s">
        <v>226</v>
      </c>
      <c r="AA2" s="134"/>
      <c r="AB2" s="134"/>
      <c r="AC2" s="134"/>
      <c r="AE2" s="157"/>
    </row>
    <row r="3" spans="2:31" ht="16.5" customHeight="1">
      <c r="B3" s="318" t="s">
        <v>224</v>
      </c>
      <c r="C3" s="91"/>
      <c r="D3" s="543" t="s">
        <v>315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Y3" s="136"/>
      <c r="Z3" s="576"/>
      <c r="AA3" s="576"/>
      <c r="AB3" s="576"/>
      <c r="AC3" s="576"/>
      <c r="AE3" s="157"/>
    </row>
    <row r="4" spans="3:31" ht="16.5" customHeight="1">
      <c r="C4" s="91"/>
      <c r="D4" s="546" t="s">
        <v>453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Z4" s="581" t="s">
        <v>424</v>
      </c>
      <c r="AA4" s="581"/>
      <c r="AB4" s="581"/>
      <c r="AC4" s="581"/>
      <c r="AE4" s="157"/>
    </row>
    <row r="5" spans="3:31" ht="16.5" customHeight="1">
      <c r="C5" s="91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Z5" s="576" t="s">
        <v>38</v>
      </c>
      <c r="AA5" s="576"/>
      <c r="AB5" s="576"/>
      <c r="AC5" s="576"/>
      <c r="AE5" s="157"/>
    </row>
    <row r="6" spans="4:31" ht="18.75">
      <c r="D6" s="65"/>
      <c r="X6" s="266"/>
      <c r="Z6" s="577" t="s">
        <v>230</v>
      </c>
      <c r="AA6" s="577"/>
      <c r="AB6" s="577"/>
      <c r="AC6" s="577"/>
      <c r="AE6" s="157"/>
    </row>
    <row r="7" spans="1:31" s="316" customFormat="1" ht="12.75" customHeight="1">
      <c r="A7" s="541" t="s">
        <v>39</v>
      </c>
      <c r="B7" s="539" t="s">
        <v>393</v>
      </c>
      <c r="C7" s="539" t="s">
        <v>41</v>
      </c>
      <c r="D7" s="578" t="s">
        <v>231</v>
      </c>
      <c r="E7" s="580" t="s">
        <v>316</v>
      </c>
      <c r="F7" s="539" t="s">
        <v>317</v>
      </c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 t="s">
        <v>404</v>
      </c>
      <c r="Y7" s="539"/>
      <c r="Z7" s="539"/>
      <c r="AA7" s="539"/>
      <c r="AB7" s="539"/>
      <c r="AC7" s="539"/>
      <c r="AE7" s="319"/>
    </row>
    <row r="8" spans="1:31" s="317" customFormat="1" ht="12.75" customHeight="1">
      <c r="A8" s="541"/>
      <c r="B8" s="539"/>
      <c r="C8" s="539"/>
      <c r="D8" s="579"/>
      <c r="E8" s="580"/>
      <c r="F8" s="572" t="s">
        <v>318</v>
      </c>
      <c r="G8" s="572"/>
      <c r="H8" s="574" t="s">
        <v>236</v>
      </c>
      <c r="I8" s="574"/>
      <c r="J8" s="574"/>
      <c r="K8" s="574"/>
      <c r="L8" s="574"/>
      <c r="M8" s="574"/>
      <c r="N8" s="574"/>
      <c r="O8" s="574"/>
      <c r="P8" s="574" t="s">
        <v>237</v>
      </c>
      <c r="Q8" s="574"/>
      <c r="R8" s="574"/>
      <c r="S8" s="574"/>
      <c r="T8" s="572" t="s">
        <v>238</v>
      </c>
      <c r="U8" s="572"/>
      <c r="V8" s="572" t="s">
        <v>319</v>
      </c>
      <c r="W8" s="572"/>
      <c r="X8" s="572" t="s">
        <v>241</v>
      </c>
      <c r="Y8" s="572"/>
      <c r="Z8" s="572" t="s">
        <v>242</v>
      </c>
      <c r="AA8" s="572"/>
      <c r="AB8" s="572" t="s">
        <v>320</v>
      </c>
      <c r="AC8" s="572"/>
      <c r="AE8" s="326"/>
    </row>
    <row r="9" spans="1:31" s="133" customFormat="1" ht="54.75" customHeight="1">
      <c r="A9" s="541"/>
      <c r="B9" s="539"/>
      <c r="C9" s="539"/>
      <c r="D9" s="579"/>
      <c r="E9" s="580"/>
      <c r="F9" s="572"/>
      <c r="G9" s="572"/>
      <c r="H9" s="572" t="s">
        <v>244</v>
      </c>
      <c r="I9" s="572"/>
      <c r="J9" s="572" t="s">
        <v>245</v>
      </c>
      <c r="K9" s="572"/>
      <c r="L9" s="572" t="s">
        <v>246</v>
      </c>
      <c r="M9" s="572"/>
      <c r="N9" s="572" t="s">
        <v>309</v>
      </c>
      <c r="O9" s="572"/>
      <c r="P9" s="572" t="s">
        <v>248</v>
      </c>
      <c r="Q9" s="573"/>
      <c r="R9" s="572" t="s">
        <v>249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E9" s="58"/>
    </row>
    <row r="10" spans="1:31" s="317" customFormat="1" ht="44.25" customHeight="1">
      <c r="A10" s="541"/>
      <c r="B10" s="539"/>
      <c r="C10" s="539"/>
      <c r="D10" s="579"/>
      <c r="E10" s="580"/>
      <c r="F10" s="140" t="s">
        <v>225</v>
      </c>
      <c r="G10" s="140" t="s">
        <v>321</v>
      </c>
      <c r="H10" s="140" t="s">
        <v>225</v>
      </c>
      <c r="I10" s="140" t="s">
        <v>321</v>
      </c>
      <c r="J10" s="140" t="s">
        <v>225</v>
      </c>
      <c r="K10" s="140" t="s">
        <v>321</v>
      </c>
      <c r="L10" s="140" t="s">
        <v>225</v>
      </c>
      <c r="M10" s="140" t="s">
        <v>321</v>
      </c>
      <c r="N10" s="140" t="s">
        <v>225</v>
      </c>
      <c r="O10" s="140" t="s">
        <v>321</v>
      </c>
      <c r="P10" s="140" t="s">
        <v>225</v>
      </c>
      <c r="Q10" s="140" t="s">
        <v>321</v>
      </c>
      <c r="R10" s="140" t="s">
        <v>225</v>
      </c>
      <c r="S10" s="140" t="s">
        <v>321</v>
      </c>
      <c r="T10" s="140" t="s">
        <v>225</v>
      </c>
      <c r="U10" s="140" t="s">
        <v>321</v>
      </c>
      <c r="V10" s="140" t="s">
        <v>225</v>
      </c>
      <c r="W10" s="140" t="s">
        <v>321</v>
      </c>
      <c r="X10" s="140" t="s">
        <v>225</v>
      </c>
      <c r="Y10" s="140" t="s">
        <v>321</v>
      </c>
      <c r="Z10" s="140" t="s">
        <v>225</v>
      </c>
      <c r="AA10" s="140" t="s">
        <v>321</v>
      </c>
      <c r="AB10" s="140" t="s">
        <v>225</v>
      </c>
      <c r="AC10" s="140" t="s">
        <v>321</v>
      </c>
      <c r="AE10" s="58"/>
    </row>
    <row r="11" spans="1:111" s="328" customFormat="1" ht="11.25">
      <c r="A11" s="323">
        <v>1</v>
      </c>
      <c r="B11" s="323">
        <v>2</v>
      </c>
      <c r="C11" s="323">
        <v>3</v>
      </c>
      <c r="D11" s="323">
        <v>4</v>
      </c>
      <c r="E11" s="323">
        <v>5</v>
      </c>
      <c r="F11" s="323">
        <v>6</v>
      </c>
      <c r="G11" s="323">
        <v>7</v>
      </c>
      <c r="H11" s="323">
        <v>8</v>
      </c>
      <c r="I11" s="323">
        <v>9</v>
      </c>
      <c r="J11" s="323">
        <v>10</v>
      </c>
      <c r="K11" s="323">
        <v>11</v>
      </c>
      <c r="L11" s="323">
        <v>12</v>
      </c>
      <c r="M11" s="323">
        <v>13</v>
      </c>
      <c r="N11" s="323">
        <v>14</v>
      </c>
      <c r="O11" s="323">
        <v>15</v>
      </c>
      <c r="P11" s="323">
        <v>16</v>
      </c>
      <c r="Q11" s="323">
        <v>17</v>
      </c>
      <c r="R11" s="323">
        <v>20</v>
      </c>
      <c r="S11" s="323">
        <v>21</v>
      </c>
      <c r="T11" s="323">
        <v>22</v>
      </c>
      <c r="U11" s="323">
        <v>23</v>
      </c>
      <c r="V11" s="323">
        <v>26</v>
      </c>
      <c r="W11" s="323">
        <v>27</v>
      </c>
      <c r="X11" s="323">
        <v>28</v>
      </c>
      <c r="Y11" s="323">
        <v>29</v>
      </c>
      <c r="Z11" s="323">
        <v>30</v>
      </c>
      <c r="AA11" s="323">
        <v>31</v>
      </c>
      <c r="AB11" s="323">
        <v>32</v>
      </c>
      <c r="AC11" s="323">
        <v>33</v>
      </c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</row>
    <row r="12" spans="1:29" s="386" customFormat="1" ht="12.75">
      <c r="A12" s="320" t="s">
        <v>44</v>
      </c>
      <c r="B12" s="321" t="s">
        <v>45</v>
      </c>
      <c r="C12" s="322"/>
      <c r="D12" s="419">
        <f>'01-TKDD'!D11</f>
        <v>97135.41209999999</v>
      </c>
      <c r="E12" s="419">
        <f>_xlfn.IFERROR(ROUND(D12/D$12*100,2),0)</f>
        <v>100</v>
      </c>
      <c r="F12" s="419">
        <f>'01-TKDD'!F11</f>
        <v>32087.933599999986</v>
      </c>
      <c r="G12" s="419">
        <f aca="true" t="shared" si="0" ref="G12:G50">_xlfn.IFERROR(ROUND(F12/$D12*100,2),0)</f>
        <v>33.03</v>
      </c>
      <c r="H12" s="419">
        <f>'01-TKDD'!G11</f>
        <v>30992.3739</v>
      </c>
      <c r="I12" s="419">
        <f aca="true" t="shared" si="1" ref="I12:I50">_xlfn.IFERROR(ROUND(H12/$D12*100,2),0)</f>
        <v>31.91</v>
      </c>
      <c r="J12" s="419">
        <f>'01-TKDD'!H11</f>
        <v>376.4882</v>
      </c>
      <c r="K12" s="419">
        <f aca="true" t="shared" si="2" ref="K12:K50">_xlfn.IFERROR(ROUND(J12/$D12*100,2),0)</f>
        <v>0.39</v>
      </c>
      <c r="L12" s="419">
        <f>'01-TKDD'!I11</f>
        <v>31609.7891</v>
      </c>
      <c r="M12" s="419">
        <f aca="true" t="shared" si="3" ref="M12:M50">_xlfn.IFERROR(ROUND(L12/$D12*100,2),0)</f>
        <v>32.54</v>
      </c>
      <c r="N12" s="419">
        <f>'01-TKDD'!J11</f>
        <v>0.045700000000000005</v>
      </c>
      <c r="O12" s="419">
        <f aca="true" t="shared" si="4" ref="O12:O50">_xlfn.IFERROR(ROUND(N12/$D12*100,2),0)</f>
        <v>0</v>
      </c>
      <c r="P12" s="419">
        <f>'01-TKDD'!K11</f>
        <v>0</v>
      </c>
      <c r="Q12" s="419">
        <f aca="true" t="shared" si="5" ref="Q12:Q50">_xlfn.IFERROR(ROUND(P12/$D12*100,2),0)</f>
        <v>0</v>
      </c>
      <c r="R12" s="419">
        <f>'01-TKDD'!L11</f>
        <v>0</v>
      </c>
      <c r="S12" s="419">
        <f aca="true" t="shared" si="6" ref="S12:S50">_xlfn.IFERROR(ROUND(R12/$D12*100,2),0)</f>
        <v>0</v>
      </c>
      <c r="T12" s="419">
        <f>'01-TKDD'!M11</f>
        <v>0</v>
      </c>
      <c r="U12" s="419">
        <f aca="true" t="shared" si="7" ref="U12:U50">_xlfn.IFERROR(ROUND(T12/$D12*100,2),0)</f>
        <v>0</v>
      </c>
      <c r="V12" s="419">
        <f>'01-TKDD'!N11</f>
        <v>85.5213</v>
      </c>
      <c r="W12" s="419">
        <f aca="true" t="shared" si="8" ref="W12:W50">_xlfn.IFERROR(ROUND(V12/$D12*100,2),0)</f>
        <v>0.09</v>
      </c>
      <c r="X12" s="419">
        <f>'01-TKDD'!P11</f>
        <v>1440.0174000000002</v>
      </c>
      <c r="Y12" s="419">
        <f aca="true" t="shared" si="9" ref="Y12:Y50">_xlfn.IFERROR(ROUND(X12/$D12*100,2),0)</f>
        <v>1.48</v>
      </c>
      <c r="Z12" s="419">
        <f>'01-TKDD'!Q11</f>
        <v>1.3456</v>
      </c>
      <c r="AA12" s="419">
        <f aca="true" t="shared" si="10" ref="AA12:AA50">_xlfn.IFERROR(ROUND(Z12/$D12*100,2),0)</f>
        <v>0</v>
      </c>
      <c r="AB12" s="419">
        <f>'01-TKDD'!R11</f>
        <v>541.8973000000001</v>
      </c>
      <c r="AC12" s="419">
        <f aca="true" t="shared" si="11" ref="AC12:AC50">_xlfn.IFERROR(ROUND(AB12/$D12*100,2),0)</f>
        <v>0.56</v>
      </c>
    </row>
    <row r="13" spans="1:29" s="386" customFormat="1" ht="12.75">
      <c r="A13" s="205">
        <v>1</v>
      </c>
      <c r="B13" s="204" t="s">
        <v>46</v>
      </c>
      <c r="C13" s="196" t="s">
        <v>47</v>
      </c>
      <c r="D13" s="420">
        <f>'01-TKDD'!D12</f>
        <v>75185.18174999997</v>
      </c>
      <c r="E13" s="420">
        <f aca="true" t="shared" si="12" ref="E13:E50">_xlfn.IFERROR(ROUND(D13/$D$12*100,2),0)</f>
        <v>77.4</v>
      </c>
      <c r="F13" s="420">
        <f>'01-TKDD'!F12</f>
        <v>30963.477049999987</v>
      </c>
      <c r="G13" s="420">
        <f t="shared" si="0"/>
        <v>41.18</v>
      </c>
      <c r="H13" s="420">
        <f>'01-TKDD'!G12</f>
        <v>30135.6394</v>
      </c>
      <c r="I13" s="420">
        <f t="shared" si="1"/>
        <v>40.08</v>
      </c>
      <c r="J13" s="420">
        <f>'01-TKDD'!H12</f>
        <v>229.99200000000002</v>
      </c>
      <c r="K13" s="420">
        <f t="shared" si="2"/>
        <v>0.31</v>
      </c>
      <c r="L13" s="420">
        <f>'01-TKDD'!I12</f>
        <v>13846.292</v>
      </c>
      <c r="M13" s="420">
        <f t="shared" si="3"/>
        <v>18.42</v>
      </c>
      <c r="N13" s="420">
        <f>'01-TKDD'!J12</f>
        <v>0.0207</v>
      </c>
      <c r="O13" s="420">
        <f t="shared" si="4"/>
        <v>0</v>
      </c>
      <c r="P13" s="420">
        <f>'01-TKDD'!K12</f>
        <v>0</v>
      </c>
      <c r="Q13" s="420">
        <f t="shared" si="5"/>
        <v>0</v>
      </c>
      <c r="R13" s="420">
        <f>'01-TKDD'!L12</f>
        <v>0</v>
      </c>
      <c r="S13" s="420">
        <f t="shared" si="6"/>
        <v>0</v>
      </c>
      <c r="T13" s="420">
        <f>'01-TKDD'!M12</f>
        <v>0</v>
      </c>
      <c r="U13" s="420">
        <f t="shared" si="7"/>
        <v>0</v>
      </c>
      <c r="V13" s="420">
        <f>'01-TKDD'!N12</f>
        <v>6.9321</v>
      </c>
      <c r="W13" s="420">
        <f t="shared" si="8"/>
        <v>0.01</v>
      </c>
      <c r="X13" s="420">
        <f>'01-TKDD'!P12</f>
        <v>2.8262</v>
      </c>
      <c r="Y13" s="420">
        <f t="shared" si="9"/>
        <v>0</v>
      </c>
      <c r="Z13" s="420">
        <f>'01-TKDD'!Q12</f>
        <v>0.0023</v>
      </c>
      <c r="AA13" s="420">
        <f t="shared" si="10"/>
        <v>0</v>
      </c>
      <c r="AB13" s="420">
        <f>'01-TKDD'!R12</f>
        <v>0</v>
      </c>
      <c r="AC13" s="420">
        <f t="shared" si="11"/>
        <v>0</v>
      </c>
    </row>
    <row r="14" spans="1:29" s="387" customFormat="1" ht="13.5">
      <c r="A14" s="206" t="s">
        <v>48</v>
      </c>
      <c r="B14" s="202" t="s">
        <v>49</v>
      </c>
      <c r="C14" s="203" t="s">
        <v>50</v>
      </c>
      <c r="D14" s="421">
        <f>'01-TKDD'!D13</f>
        <v>41002.354149999985</v>
      </c>
      <c r="E14" s="421">
        <f t="shared" si="12"/>
        <v>42.21</v>
      </c>
      <c r="F14" s="421">
        <f>'01-TKDD'!F13</f>
        <v>30284.997849999985</v>
      </c>
      <c r="G14" s="421">
        <f t="shared" si="0"/>
        <v>73.86</v>
      </c>
      <c r="H14" s="421">
        <f>'01-TKDD'!G13</f>
        <v>10404.0131</v>
      </c>
      <c r="I14" s="421">
        <f t="shared" si="1"/>
        <v>25.37</v>
      </c>
      <c r="J14" s="421">
        <f>'01-TKDD'!H13</f>
        <v>207.77800000000002</v>
      </c>
      <c r="K14" s="421">
        <f t="shared" si="2"/>
        <v>0.51</v>
      </c>
      <c r="L14" s="421">
        <f>'01-TKDD'!I13</f>
        <v>98.286</v>
      </c>
      <c r="M14" s="421">
        <f t="shared" si="3"/>
        <v>0.24</v>
      </c>
      <c r="N14" s="421">
        <f>'01-TKDD'!J13</f>
        <v>0.0207</v>
      </c>
      <c r="O14" s="421">
        <f t="shared" si="4"/>
        <v>0</v>
      </c>
      <c r="P14" s="421">
        <f>'01-TKDD'!K13</f>
        <v>0</v>
      </c>
      <c r="Q14" s="421">
        <f t="shared" si="5"/>
        <v>0</v>
      </c>
      <c r="R14" s="421">
        <f>'01-TKDD'!L13</f>
        <v>0</v>
      </c>
      <c r="S14" s="421">
        <f t="shared" si="6"/>
        <v>0</v>
      </c>
      <c r="T14" s="421">
        <f>'01-TKDD'!M13</f>
        <v>0</v>
      </c>
      <c r="U14" s="421">
        <f t="shared" si="7"/>
        <v>0</v>
      </c>
      <c r="V14" s="421">
        <f>'01-TKDD'!N13</f>
        <v>6.839700000000001</v>
      </c>
      <c r="W14" s="421">
        <f t="shared" si="8"/>
        <v>0.02</v>
      </c>
      <c r="X14" s="421">
        <f>'01-TKDD'!P13</f>
        <v>0.4165</v>
      </c>
      <c r="Y14" s="421">
        <f t="shared" si="9"/>
        <v>0</v>
      </c>
      <c r="Z14" s="421">
        <f>'01-TKDD'!Q13</f>
        <v>0.0023</v>
      </c>
      <c r="AA14" s="421">
        <f t="shared" si="10"/>
        <v>0</v>
      </c>
      <c r="AB14" s="421">
        <f>'01-TKDD'!R13</f>
        <v>0</v>
      </c>
      <c r="AC14" s="421">
        <f t="shared" si="11"/>
        <v>0</v>
      </c>
    </row>
    <row r="15" spans="1:29" s="325" customFormat="1" ht="12.75">
      <c r="A15" s="207" t="s">
        <v>51</v>
      </c>
      <c r="B15" s="199" t="s">
        <v>52</v>
      </c>
      <c r="C15" s="56" t="s">
        <v>53</v>
      </c>
      <c r="D15" s="422">
        <f>'01-TKDD'!D14</f>
        <v>8912.6988</v>
      </c>
      <c r="E15" s="422">
        <f t="shared" si="12"/>
        <v>9.18</v>
      </c>
      <c r="F15" s="422">
        <f>'01-TKDD'!F14</f>
        <v>5026.7906</v>
      </c>
      <c r="G15" s="422">
        <f t="shared" si="0"/>
        <v>56.4</v>
      </c>
      <c r="H15" s="422">
        <f>'01-TKDD'!G14</f>
        <v>3822.0010999999995</v>
      </c>
      <c r="I15" s="422">
        <f t="shared" si="1"/>
        <v>42.88</v>
      </c>
      <c r="J15" s="422">
        <f>'01-TKDD'!H14</f>
        <v>43.955</v>
      </c>
      <c r="K15" s="422">
        <f t="shared" si="2"/>
        <v>0.49</v>
      </c>
      <c r="L15" s="422">
        <f>'01-TKDD'!I14</f>
        <v>15.2928</v>
      </c>
      <c r="M15" s="422">
        <f t="shared" si="3"/>
        <v>0.17</v>
      </c>
      <c r="N15" s="422">
        <f>'01-TKDD'!J14</f>
        <v>0</v>
      </c>
      <c r="O15" s="422">
        <f t="shared" si="4"/>
        <v>0</v>
      </c>
      <c r="P15" s="422">
        <f>'01-TKDD'!K14</f>
        <v>0</v>
      </c>
      <c r="Q15" s="422">
        <f t="shared" si="5"/>
        <v>0</v>
      </c>
      <c r="R15" s="422">
        <f>'01-TKDD'!L14</f>
        <v>0</v>
      </c>
      <c r="S15" s="422">
        <f t="shared" si="6"/>
        <v>0</v>
      </c>
      <c r="T15" s="422">
        <f>'01-TKDD'!M14</f>
        <v>0</v>
      </c>
      <c r="U15" s="422">
        <f t="shared" si="7"/>
        <v>0</v>
      </c>
      <c r="V15" s="422">
        <f>'01-TKDD'!N14</f>
        <v>4.5471</v>
      </c>
      <c r="W15" s="422">
        <f t="shared" si="8"/>
        <v>0.05</v>
      </c>
      <c r="X15" s="422">
        <f>'01-TKDD'!P14</f>
        <v>0.1099</v>
      </c>
      <c r="Y15" s="422">
        <f t="shared" si="9"/>
        <v>0</v>
      </c>
      <c r="Z15" s="422">
        <f>'01-TKDD'!Q14</f>
        <v>0.0023</v>
      </c>
      <c r="AA15" s="422">
        <f t="shared" si="10"/>
        <v>0</v>
      </c>
      <c r="AB15" s="422">
        <f>'01-TKDD'!R14</f>
        <v>0</v>
      </c>
      <c r="AC15" s="422">
        <f t="shared" si="11"/>
        <v>0</v>
      </c>
    </row>
    <row r="16" spans="1:29" s="325" customFormat="1" ht="12.75">
      <c r="A16" s="207" t="s">
        <v>54</v>
      </c>
      <c r="B16" s="199" t="s">
        <v>55</v>
      </c>
      <c r="C16" s="56" t="s">
        <v>56</v>
      </c>
      <c r="D16" s="422">
        <f>'01-TKDD'!D15</f>
        <v>4222.615600000001</v>
      </c>
      <c r="E16" s="422">
        <f t="shared" si="12"/>
        <v>4.35</v>
      </c>
      <c r="F16" s="422">
        <f>'01-TKDD'!F15</f>
        <v>3823.114600000001</v>
      </c>
      <c r="G16" s="422">
        <f t="shared" si="0"/>
        <v>90.54</v>
      </c>
      <c r="H16" s="422">
        <f>'01-TKDD'!G15</f>
        <v>364.6805</v>
      </c>
      <c r="I16" s="422">
        <f t="shared" si="1"/>
        <v>8.64</v>
      </c>
      <c r="J16" s="422">
        <f>'01-TKDD'!H15</f>
        <v>23.1646</v>
      </c>
      <c r="K16" s="422">
        <f t="shared" si="2"/>
        <v>0.55</v>
      </c>
      <c r="L16" s="422">
        <f>'01-TKDD'!I15</f>
        <v>10.0473</v>
      </c>
      <c r="M16" s="422">
        <f t="shared" si="3"/>
        <v>0.24</v>
      </c>
      <c r="N16" s="422">
        <f>'01-TKDD'!J15</f>
        <v>0</v>
      </c>
      <c r="O16" s="422">
        <f t="shared" si="4"/>
        <v>0</v>
      </c>
      <c r="P16" s="422">
        <f>'01-TKDD'!K15</f>
        <v>0</v>
      </c>
      <c r="Q16" s="422">
        <f t="shared" si="5"/>
        <v>0</v>
      </c>
      <c r="R16" s="422">
        <f>'01-TKDD'!L15</f>
        <v>0</v>
      </c>
      <c r="S16" s="422">
        <f t="shared" si="6"/>
        <v>0</v>
      </c>
      <c r="T16" s="422">
        <f>'01-TKDD'!M15</f>
        <v>0</v>
      </c>
      <c r="U16" s="422">
        <f t="shared" si="7"/>
        <v>0</v>
      </c>
      <c r="V16" s="422">
        <f>'01-TKDD'!N15</f>
        <v>1.5259</v>
      </c>
      <c r="W16" s="422">
        <f t="shared" si="8"/>
        <v>0.04</v>
      </c>
      <c r="X16" s="422">
        <f>'01-TKDD'!P15</f>
        <v>0.0827</v>
      </c>
      <c r="Y16" s="422">
        <f t="shared" si="9"/>
        <v>0</v>
      </c>
      <c r="Z16" s="422">
        <f>'01-TKDD'!Q15</f>
        <v>0</v>
      </c>
      <c r="AA16" s="422">
        <f t="shared" si="10"/>
        <v>0</v>
      </c>
      <c r="AB16" s="422">
        <f>'01-TKDD'!R15</f>
        <v>0</v>
      </c>
      <c r="AC16" s="422">
        <f t="shared" si="11"/>
        <v>0</v>
      </c>
    </row>
    <row r="17" spans="1:29" s="325" customFormat="1" ht="12.75">
      <c r="A17" s="207" t="s">
        <v>65</v>
      </c>
      <c r="B17" s="199" t="s">
        <v>66</v>
      </c>
      <c r="C17" s="56" t="s">
        <v>67</v>
      </c>
      <c r="D17" s="422">
        <f>'01-TKDD'!D16</f>
        <v>4690.083199999999</v>
      </c>
      <c r="E17" s="422">
        <f t="shared" si="12"/>
        <v>4.83</v>
      </c>
      <c r="F17" s="422">
        <f>'01-TKDD'!F16</f>
        <v>1203.676</v>
      </c>
      <c r="G17" s="422">
        <f t="shared" si="0"/>
        <v>25.66</v>
      </c>
      <c r="H17" s="422">
        <f>'01-TKDD'!G16</f>
        <v>3457.3205999999996</v>
      </c>
      <c r="I17" s="422">
        <f t="shared" si="1"/>
        <v>73.72</v>
      </c>
      <c r="J17" s="422">
        <f>'01-TKDD'!H16</f>
        <v>20.7904</v>
      </c>
      <c r="K17" s="422">
        <f t="shared" si="2"/>
        <v>0.44</v>
      </c>
      <c r="L17" s="422">
        <f>'01-TKDD'!I16</f>
        <v>5.2455</v>
      </c>
      <c r="M17" s="422">
        <f t="shared" si="3"/>
        <v>0.11</v>
      </c>
      <c r="N17" s="422">
        <f>'01-TKDD'!J16</f>
        <v>0</v>
      </c>
      <c r="O17" s="422">
        <f t="shared" si="4"/>
        <v>0</v>
      </c>
      <c r="P17" s="422">
        <f>'01-TKDD'!K16</f>
        <v>0</v>
      </c>
      <c r="Q17" s="422">
        <f t="shared" si="5"/>
        <v>0</v>
      </c>
      <c r="R17" s="422">
        <f>'01-TKDD'!L16</f>
        <v>0</v>
      </c>
      <c r="S17" s="422">
        <f t="shared" si="6"/>
        <v>0</v>
      </c>
      <c r="T17" s="422">
        <f>'01-TKDD'!M16</f>
        <v>0</v>
      </c>
      <c r="U17" s="422">
        <f t="shared" si="7"/>
        <v>0</v>
      </c>
      <c r="V17" s="422">
        <f>'01-TKDD'!N16</f>
        <v>3.0212000000000003</v>
      </c>
      <c r="W17" s="422">
        <f t="shared" si="8"/>
        <v>0.06</v>
      </c>
      <c r="X17" s="422">
        <f>'01-TKDD'!P16</f>
        <v>0.0272</v>
      </c>
      <c r="Y17" s="422">
        <f t="shared" si="9"/>
        <v>0</v>
      </c>
      <c r="Z17" s="422">
        <f>'01-TKDD'!Q16</f>
        <v>0.0023</v>
      </c>
      <c r="AA17" s="422">
        <f t="shared" si="10"/>
        <v>0</v>
      </c>
      <c r="AB17" s="422">
        <f>'01-TKDD'!R16</f>
        <v>0</v>
      </c>
      <c r="AC17" s="422">
        <f t="shared" si="11"/>
        <v>0</v>
      </c>
    </row>
    <row r="18" spans="1:29" s="325" customFormat="1" ht="12.75">
      <c r="A18" s="207" t="s">
        <v>68</v>
      </c>
      <c r="B18" s="199" t="s">
        <v>69</v>
      </c>
      <c r="C18" s="56" t="s">
        <v>8</v>
      </c>
      <c r="D18" s="422">
        <f>'01-TKDD'!D17</f>
        <v>32089.655349999986</v>
      </c>
      <c r="E18" s="422">
        <f t="shared" si="12"/>
        <v>33.04</v>
      </c>
      <c r="F18" s="422">
        <f>'01-TKDD'!F17</f>
        <v>25258.207249999985</v>
      </c>
      <c r="G18" s="422">
        <f t="shared" si="0"/>
        <v>78.71</v>
      </c>
      <c r="H18" s="422">
        <f>'01-TKDD'!G17</f>
        <v>6582.012</v>
      </c>
      <c r="I18" s="422">
        <f t="shared" si="1"/>
        <v>20.51</v>
      </c>
      <c r="J18" s="422">
        <f>'01-TKDD'!H17</f>
        <v>163.823</v>
      </c>
      <c r="K18" s="422">
        <f t="shared" si="2"/>
        <v>0.51</v>
      </c>
      <c r="L18" s="422">
        <f>'01-TKDD'!I17</f>
        <v>82.9932</v>
      </c>
      <c r="M18" s="422">
        <f t="shared" si="3"/>
        <v>0.26</v>
      </c>
      <c r="N18" s="422">
        <f>'01-TKDD'!J17</f>
        <v>0.0207</v>
      </c>
      <c r="O18" s="422">
        <f t="shared" si="4"/>
        <v>0</v>
      </c>
      <c r="P18" s="422">
        <f>'01-TKDD'!K17</f>
        <v>0</v>
      </c>
      <c r="Q18" s="422">
        <f t="shared" si="5"/>
        <v>0</v>
      </c>
      <c r="R18" s="422">
        <f>'01-TKDD'!L17</f>
        <v>0</v>
      </c>
      <c r="S18" s="422">
        <f t="shared" si="6"/>
        <v>0</v>
      </c>
      <c r="T18" s="422">
        <f>'01-TKDD'!M17</f>
        <v>0</v>
      </c>
      <c r="U18" s="422">
        <f t="shared" si="7"/>
        <v>0</v>
      </c>
      <c r="V18" s="422">
        <f>'01-TKDD'!N17</f>
        <v>2.2926</v>
      </c>
      <c r="W18" s="422">
        <f t="shared" si="8"/>
        <v>0.01</v>
      </c>
      <c r="X18" s="422">
        <f>'01-TKDD'!P17</f>
        <v>0.3066</v>
      </c>
      <c r="Y18" s="422">
        <f t="shared" si="9"/>
        <v>0</v>
      </c>
      <c r="Z18" s="422">
        <f>'01-TKDD'!Q17</f>
        <v>0</v>
      </c>
      <c r="AA18" s="422">
        <f t="shared" si="10"/>
        <v>0</v>
      </c>
      <c r="AB18" s="422">
        <f>'01-TKDD'!R17</f>
        <v>0</v>
      </c>
      <c r="AC18" s="422">
        <f t="shared" si="11"/>
        <v>0</v>
      </c>
    </row>
    <row r="19" spans="1:29" s="387" customFormat="1" ht="13.5">
      <c r="A19" s="206" t="s">
        <v>70</v>
      </c>
      <c r="B19" s="202" t="s">
        <v>71</v>
      </c>
      <c r="C19" s="203" t="s">
        <v>72</v>
      </c>
      <c r="D19" s="421">
        <f>'01-TKDD'!D18</f>
        <v>33539.4144</v>
      </c>
      <c r="E19" s="421">
        <f t="shared" si="12"/>
        <v>34.53</v>
      </c>
      <c r="F19" s="421">
        <f>'01-TKDD'!F18</f>
        <v>188.017</v>
      </c>
      <c r="G19" s="421">
        <f t="shared" si="0"/>
        <v>0.56</v>
      </c>
      <c r="H19" s="421">
        <f>'01-TKDD'!G18</f>
        <v>19595.1747</v>
      </c>
      <c r="I19" s="421">
        <f t="shared" si="1"/>
        <v>58.42</v>
      </c>
      <c r="J19" s="421">
        <f>'01-TKDD'!H18</f>
        <v>14.7609</v>
      </c>
      <c r="K19" s="421">
        <f t="shared" si="2"/>
        <v>0.04</v>
      </c>
      <c r="L19" s="421">
        <f>'01-TKDD'!I18</f>
        <v>13739.052099999999</v>
      </c>
      <c r="M19" s="421">
        <f t="shared" si="3"/>
        <v>40.96</v>
      </c>
      <c r="N19" s="421">
        <f>'01-TKDD'!J18</f>
        <v>0</v>
      </c>
      <c r="O19" s="421">
        <f t="shared" si="4"/>
        <v>0</v>
      </c>
      <c r="P19" s="421">
        <f>'01-TKDD'!K18</f>
        <v>0</v>
      </c>
      <c r="Q19" s="421">
        <f t="shared" si="5"/>
        <v>0</v>
      </c>
      <c r="R19" s="421">
        <f>'01-TKDD'!L18</f>
        <v>0</v>
      </c>
      <c r="S19" s="421">
        <f t="shared" si="6"/>
        <v>0</v>
      </c>
      <c r="T19" s="421">
        <f>'01-TKDD'!M18</f>
        <v>0</v>
      </c>
      <c r="U19" s="421">
        <f t="shared" si="7"/>
        <v>0</v>
      </c>
      <c r="V19" s="421">
        <f>'01-TKDD'!N18</f>
        <v>0</v>
      </c>
      <c r="W19" s="421">
        <f t="shared" si="8"/>
        <v>0</v>
      </c>
      <c r="X19" s="421">
        <f>'01-TKDD'!P18</f>
        <v>2.4097</v>
      </c>
      <c r="Y19" s="421">
        <f t="shared" si="9"/>
        <v>0.01</v>
      </c>
      <c r="Z19" s="421">
        <f>'01-TKDD'!Q18</f>
        <v>0</v>
      </c>
      <c r="AA19" s="421">
        <f t="shared" si="10"/>
        <v>0</v>
      </c>
      <c r="AB19" s="421">
        <f>'01-TKDD'!R18</f>
        <v>0</v>
      </c>
      <c r="AC19" s="421">
        <f t="shared" si="11"/>
        <v>0</v>
      </c>
    </row>
    <row r="20" spans="1:29" s="325" customFormat="1" ht="12.75">
      <c r="A20" s="207" t="s">
        <v>73</v>
      </c>
      <c r="B20" s="199" t="s">
        <v>74</v>
      </c>
      <c r="C20" s="56" t="s">
        <v>75</v>
      </c>
      <c r="D20" s="422">
        <f>'01-TKDD'!D19</f>
        <v>18187.0867</v>
      </c>
      <c r="E20" s="422">
        <f t="shared" si="12"/>
        <v>18.72</v>
      </c>
      <c r="F20" s="422">
        <f>'01-TKDD'!F19</f>
        <v>188.017</v>
      </c>
      <c r="G20" s="422">
        <f t="shared" si="0"/>
        <v>1.03</v>
      </c>
      <c r="H20" s="422">
        <f>'01-TKDD'!G19</f>
        <v>16216.3144</v>
      </c>
      <c r="I20" s="422">
        <f t="shared" si="1"/>
        <v>89.16</v>
      </c>
      <c r="J20" s="422">
        <f>'01-TKDD'!H19</f>
        <v>14.7609</v>
      </c>
      <c r="K20" s="422">
        <f t="shared" si="2"/>
        <v>0.08</v>
      </c>
      <c r="L20" s="422">
        <f>'01-TKDD'!I19</f>
        <v>1765.5847</v>
      </c>
      <c r="M20" s="422">
        <f t="shared" si="3"/>
        <v>9.71</v>
      </c>
      <c r="N20" s="422">
        <f>'01-TKDD'!J19</f>
        <v>0</v>
      </c>
      <c r="O20" s="422">
        <f t="shared" si="4"/>
        <v>0</v>
      </c>
      <c r="P20" s="422">
        <f>'01-TKDD'!K19</f>
        <v>0</v>
      </c>
      <c r="Q20" s="422">
        <f t="shared" si="5"/>
        <v>0</v>
      </c>
      <c r="R20" s="422">
        <f>'01-TKDD'!L19</f>
        <v>0</v>
      </c>
      <c r="S20" s="422">
        <f t="shared" si="6"/>
        <v>0</v>
      </c>
      <c r="T20" s="422">
        <f>'01-TKDD'!M19</f>
        <v>0</v>
      </c>
      <c r="U20" s="422">
        <f t="shared" si="7"/>
        <v>0</v>
      </c>
      <c r="V20" s="422">
        <f>'01-TKDD'!N19</f>
        <v>0</v>
      </c>
      <c r="W20" s="422">
        <f t="shared" si="8"/>
        <v>0</v>
      </c>
      <c r="X20" s="422">
        <f>'01-TKDD'!P19</f>
        <v>2.4097</v>
      </c>
      <c r="Y20" s="422">
        <f t="shared" si="9"/>
        <v>0.01</v>
      </c>
      <c r="Z20" s="422">
        <f>'01-TKDD'!Q19</f>
        <v>0</v>
      </c>
      <c r="AA20" s="422">
        <f t="shared" si="10"/>
        <v>0</v>
      </c>
      <c r="AB20" s="422">
        <f>'01-TKDD'!R19</f>
        <v>0</v>
      </c>
      <c r="AC20" s="422">
        <f t="shared" si="11"/>
        <v>0</v>
      </c>
    </row>
    <row r="21" spans="1:29" s="325" customFormat="1" ht="12.75">
      <c r="A21" s="207" t="s">
        <v>76</v>
      </c>
      <c r="B21" s="199" t="s">
        <v>77</v>
      </c>
      <c r="C21" s="56" t="s">
        <v>78</v>
      </c>
      <c r="D21" s="422">
        <f>'01-TKDD'!D20</f>
        <v>15352.3277</v>
      </c>
      <c r="E21" s="422">
        <f t="shared" si="12"/>
        <v>15.81</v>
      </c>
      <c r="F21" s="422">
        <f>'01-TKDD'!F20</f>
        <v>0</v>
      </c>
      <c r="G21" s="422">
        <f t="shared" si="0"/>
        <v>0</v>
      </c>
      <c r="H21" s="422">
        <f>'01-TKDD'!G20</f>
        <v>3378.8603</v>
      </c>
      <c r="I21" s="422">
        <f t="shared" si="1"/>
        <v>22.01</v>
      </c>
      <c r="J21" s="422">
        <f>'01-TKDD'!H20</f>
        <v>0</v>
      </c>
      <c r="K21" s="422">
        <f t="shared" si="2"/>
        <v>0</v>
      </c>
      <c r="L21" s="422">
        <f>'01-TKDD'!I20</f>
        <v>11973.4674</v>
      </c>
      <c r="M21" s="422">
        <f t="shared" si="3"/>
        <v>77.99</v>
      </c>
      <c r="N21" s="422">
        <f>'01-TKDD'!J20</f>
        <v>0</v>
      </c>
      <c r="O21" s="422">
        <f t="shared" si="4"/>
        <v>0</v>
      </c>
      <c r="P21" s="422">
        <f>'01-TKDD'!K20</f>
        <v>0</v>
      </c>
      <c r="Q21" s="422">
        <f t="shared" si="5"/>
        <v>0</v>
      </c>
      <c r="R21" s="422">
        <f>'01-TKDD'!L20</f>
        <v>0</v>
      </c>
      <c r="S21" s="422">
        <f t="shared" si="6"/>
        <v>0</v>
      </c>
      <c r="T21" s="422">
        <f>'01-TKDD'!M20</f>
        <v>0</v>
      </c>
      <c r="U21" s="422">
        <f t="shared" si="7"/>
        <v>0</v>
      </c>
      <c r="V21" s="422">
        <f>'01-TKDD'!N20</f>
        <v>0</v>
      </c>
      <c r="W21" s="422">
        <f t="shared" si="8"/>
        <v>0</v>
      </c>
      <c r="X21" s="422">
        <f>'01-TKDD'!P20</f>
        <v>0</v>
      </c>
      <c r="Y21" s="422">
        <f t="shared" si="9"/>
        <v>0</v>
      </c>
      <c r="Z21" s="422">
        <f>'01-TKDD'!Q20</f>
        <v>0</v>
      </c>
      <c r="AA21" s="422">
        <f t="shared" si="10"/>
        <v>0</v>
      </c>
      <c r="AB21" s="422">
        <f>'01-TKDD'!R20</f>
        <v>0</v>
      </c>
      <c r="AC21" s="422">
        <f t="shared" si="11"/>
        <v>0</v>
      </c>
    </row>
    <row r="22" spans="1:29" s="325" customFormat="1" ht="12.75">
      <c r="A22" s="207" t="s">
        <v>79</v>
      </c>
      <c r="B22" s="199" t="s">
        <v>80</v>
      </c>
      <c r="C22" s="56" t="s">
        <v>81</v>
      </c>
      <c r="D22" s="422">
        <f>'01-TKDD'!D21</f>
        <v>0</v>
      </c>
      <c r="E22" s="422">
        <f t="shared" si="12"/>
        <v>0</v>
      </c>
      <c r="F22" s="422">
        <f>'01-TKDD'!F21</f>
        <v>0</v>
      </c>
      <c r="G22" s="422">
        <f t="shared" si="0"/>
        <v>0</v>
      </c>
      <c r="H22" s="422">
        <f>'01-TKDD'!G21</f>
        <v>0</v>
      </c>
      <c r="I22" s="422">
        <f t="shared" si="1"/>
        <v>0</v>
      </c>
      <c r="J22" s="422">
        <f>'01-TKDD'!H21</f>
        <v>0</v>
      </c>
      <c r="K22" s="422">
        <f t="shared" si="2"/>
        <v>0</v>
      </c>
      <c r="L22" s="422">
        <f>'01-TKDD'!I21</f>
        <v>0</v>
      </c>
      <c r="M22" s="422">
        <f t="shared" si="3"/>
        <v>0</v>
      </c>
      <c r="N22" s="422">
        <f>'01-TKDD'!J21</f>
        <v>0</v>
      </c>
      <c r="O22" s="422">
        <f t="shared" si="4"/>
        <v>0</v>
      </c>
      <c r="P22" s="422">
        <f>'01-TKDD'!K21</f>
        <v>0</v>
      </c>
      <c r="Q22" s="422">
        <f t="shared" si="5"/>
        <v>0</v>
      </c>
      <c r="R22" s="422">
        <f>'01-TKDD'!L21</f>
        <v>0</v>
      </c>
      <c r="S22" s="422">
        <f t="shared" si="6"/>
        <v>0</v>
      </c>
      <c r="T22" s="422">
        <f>'01-TKDD'!M21</f>
        <v>0</v>
      </c>
      <c r="U22" s="422">
        <f t="shared" si="7"/>
        <v>0</v>
      </c>
      <c r="V22" s="422">
        <f>'01-TKDD'!N21</f>
        <v>0</v>
      </c>
      <c r="W22" s="422">
        <f t="shared" si="8"/>
        <v>0</v>
      </c>
      <c r="X22" s="422">
        <f>'01-TKDD'!P21</f>
        <v>0</v>
      </c>
      <c r="Y22" s="422">
        <f t="shared" si="9"/>
        <v>0</v>
      </c>
      <c r="Z22" s="422">
        <f>'01-TKDD'!Q21</f>
        <v>0</v>
      </c>
      <c r="AA22" s="422">
        <f t="shared" si="10"/>
        <v>0</v>
      </c>
      <c r="AB22" s="422">
        <f>'01-TKDD'!R21</f>
        <v>0</v>
      </c>
      <c r="AC22" s="422">
        <f t="shared" si="11"/>
        <v>0</v>
      </c>
    </row>
    <row r="23" spans="1:29" s="387" customFormat="1" ht="13.5">
      <c r="A23" s="206" t="s">
        <v>82</v>
      </c>
      <c r="B23" s="202" t="s">
        <v>83</v>
      </c>
      <c r="C23" s="203" t="s">
        <v>23</v>
      </c>
      <c r="D23" s="421">
        <f>'01-TKDD'!D22</f>
        <v>549.5595999999998</v>
      </c>
      <c r="E23" s="421">
        <f t="shared" si="12"/>
        <v>0.57</v>
      </c>
      <c r="F23" s="421">
        <f>'01-TKDD'!F22</f>
        <v>436.26669999999996</v>
      </c>
      <c r="G23" s="421">
        <f t="shared" si="0"/>
        <v>79.38</v>
      </c>
      <c r="H23" s="421">
        <f>'01-TKDD'!G22</f>
        <v>96.7935</v>
      </c>
      <c r="I23" s="421">
        <f t="shared" si="1"/>
        <v>17.61</v>
      </c>
      <c r="J23" s="421">
        <f>'01-TKDD'!H22</f>
        <v>7.4531</v>
      </c>
      <c r="K23" s="421">
        <f t="shared" si="2"/>
        <v>1.36</v>
      </c>
      <c r="L23" s="421">
        <f>'01-TKDD'!I22</f>
        <v>8.9539</v>
      </c>
      <c r="M23" s="421">
        <f t="shared" si="3"/>
        <v>1.63</v>
      </c>
      <c r="N23" s="421">
        <f>'01-TKDD'!J22</f>
        <v>0</v>
      </c>
      <c r="O23" s="421">
        <f t="shared" si="4"/>
        <v>0</v>
      </c>
      <c r="P23" s="421">
        <f>'01-TKDD'!K22</f>
        <v>0</v>
      </c>
      <c r="Q23" s="421">
        <f t="shared" si="5"/>
        <v>0</v>
      </c>
      <c r="R23" s="421">
        <f>'01-TKDD'!L22</f>
        <v>0</v>
      </c>
      <c r="S23" s="421">
        <f t="shared" si="6"/>
        <v>0</v>
      </c>
      <c r="T23" s="421">
        <f>'01-TKDD'!M22</f>
        <v>0</v>
      </c>
      <c r="U23" s="421">
        <f t="shared" si="7"/>
        <v>0</v>
      </c>
      <c r="V23" s="421">
        <f>'01-TKDD'!N22</f>
        <v>0.0924</v>
      </c>
      <c r="W23" s="421">
        <f t="shared" si="8"/>
        <v>0.02</v>
      </c>
      <c r="X23" s="421">
        <f>'01-TKDD'!P22</f>
        <v>0</v>
      </c>
      <c r="Y23" s="421">
        <f t="shared" si="9"/>
        <v>0</v>
      </c>
      <c r="Z23" s="421">
        <f>'01-TKDD'!Q22</f>
        <v>0</v>
      </c>
      <c r="AA23" s="421">
        <f t="shared" si="10"/>
        <v>0</v>
      </c>
      <c r="AB23" s="421">
        <f>'01-TKDD'!R22</f>
        <v>0</v>
      </c>
      <c r="AC23" s="421">
        <f t="shared" si="11"/>
        <v>0</v>
      </c>
    </row>
    <row r="24" spans="1:29" s="387" customFormat="1" ht="13.5">
      <c r="A24" s="206" t="s">
        <v>84</v>
      </c>
      <c r="B24" s="202" t="s">
        <v>85</v>
      </c>
      <c r="C24" s="203" t="s">
        <v>86</v>
      </c>
      <c r="D24" s="421">
        <f>'01-TKDD'!D23</f>
        <v>0</v>
      </c>
      <c r="E24" s="421">
        <f t="shared" si="12"/>
        <v>0</v>
      </c>
      <c r="F24" s="421">
        <f>'01-TKDD'!F23</f>
        <v>0</v>
      </c>
      <c r="G24" s="421">
        <f t="shared" si="0"/>
        <v>0</v>
      </c>
      <c r="H24" s="421">
        <f>'01-TKDD'!G23</f>
        <v>0</v>
      </c>
      <c r="I24" s="421">
        <f t="shared" si="1"/>
        <v>0</v>
      </c>
      <c r="J24" s="421">
        <f>'01-TKDD'!H23</f>
        <v>0</v>
      </c>
      <c r="K24" s="421">
        <f t="shared" si="2"/>
        <v>0</v>
      </c>
      <c r="L24" s="421">
        <f>'01-TKDD'!I23</f>
        <v>0</v>
      </c>
      <c r="M24" s="421">
        <f t="shared" si="3"/>
        <v>0</v>
      </c>
      <c r="N24" s="421">
        <f>'01-TKDD'!J23</f>
        <v>0</v>
      </c>
      <c r="O24" s="421">
        <f t="shared" si="4"/>
        <v>0</v>
      </c>
      <c r="P24" s="421">
        <f>'01-TKDD'!K23</f>
        <v>0</v>
      </c>
      <c r="Q24" s="421">
        <f t="shared" si="5"/>
        <v>0</v>
      </c>
      <c r="R24" s="421">
        <f>'01-TKDD'!L23</f>
        <v>0</v>
      </c>
      <c r="S24" s="421">
        <f t="shared" si="6"/>
        <v>0</v>
      </c>
      <c r="T24" s="421">
        <f>'01-TKDD'!M23</f>
        <v>0</v>
      </c>
      <c r="U24" s="421">
        <f t="shared" si="7"/>
        <v>0</v>
      </c>
      <c r="V24" s="421">
        <f>'01-TKDD'!N23</f>
        <v>0</v>
      </c>
      <c r="W24" s="421">
        <f t="shared" si="8"/>
        <v>0</v>
      </c>
      <c r="X24" s="421">
        <f>'01-TKDD'!P23</f>
        <v>0</v>
      </c>
      <c r="Y24" s="421">
        <f t="shared" si="9"/>
        <v>0</v>
      </c>
      <c r="Z24" s="421">
        <f>'01-TKDD'!Q23</f>
        <v>0</v>
      </c>
      <c r="AA24" s="421">
        <f t="shared" si="10"/>
        <v>0</v>
      </c>
      <c r="AB24" s="421">
        <f>'01-TKDD'!R23</f>
        <v>0</v>
      </c>
      <c r="AC24" s="421">
        <f t="shared" si="11"/>
        <v>0</v>
      </c>
    </row>
    <row r="25" spans="1:29" s="387" customFormat="1" ht="13.5">
      <c r="A25" s="206" t="s">
        <v>87</v>
      </c>
      <c r="B25" s="202" t="s">
        <v>88</v>
      </c>
      <c r="C25" s="203" t="s">
        <v>5</v>
      </c>
      <c r="D25" s="421">
        <f>'01-TKDD'!D24</f>
        <v>93.85360000000001</v>
      </c>
      <c r="E25" s="421">
        <f t="shared" si="12"/>
        <v>0.1</v>
      </c>
      <c r="F25" s="421">
        <f>'01-TKDD'!F24</f>
        <v>54.19550000000001</v>
      </c>
      <c r="G25" s="421">
        <f t="shared" si="0"/>
        <v>57.74</v>
      </c>
      <c r="H25" s="421">
        <f>'01-TKDD'!G24</f>
        <v>39.658100000000005</v>
      </c>
      <c r="I25" s="421">
        <f t="shared" si="1"/>
        <v>42.26</v>
      </c>
      <c r="J25" s="421">
        <f>'01-TKDD'!H24</f>
        <v>0</v>
      </c>
      <c r="K25" s="421">
        <f t="shared" si="2"/>
        <v>0</v>
      </c>
      <c r="L25" s="421">
        <f>'01-TKDD'!I24</f>
        <v>0</v>
      </c>
      <c r="M25" s="421">
        <f t="shared" si="3"/>
        <v>0</v>
      </c>
      <c r="N25" s="421">
        <f>'01-TKDD'!J24</f>
        <v>0</v>
      </c>
      <c r="O25" s="421">
        <f t="shared" si="4"/>
        <v>0</v>
      </c>
      <c r="P25" s="421">
        <f>'01-TKDD'!K24</f>
        <v>0</v>
      </c>
      <c r="Q25" s="421">
        <f t="shared" si="5"/>
        <v>0</v>
      </c>
      <c r="R25" s="421">
        <f>'01-TKDD'!L24</f>
        <v>0</v>
      </c>
      <c r="S25" s="421">
        <f t="shared" si="6"/>
        <v>0</v>
      </c>
      <c r="T25" s="421">
        <f>'01-TKDD'!M24</f>
        <v>0</v>
      </c>
      <c r="U25" s="421">
        <f t="shared" si="7"/>
        <v>0</v>
      </c>
      <c r="V25" s="421">
        <f>'01-TKDD'!N24</f>
        <v>0</v>
      </c>
      <c r="W25" s="421">
        <f t="shared" si="8"/>
        <v>0</v>
      </c>
      <c r="X25" s="421">
        <f>'01-TKDD'!P24</f>
        <v>0</v>
      </c>
      <c r="Y25" s="421">
        <f t="shared" si="9"/>
        <v>0</v>
      </c>
      <c r="Z25" s="421">
        <f>'01-TKDD'!Q24</f>
        <v>0</v>
      </c>
      <c r="AA25" s="421">
        <f t="shared" si="10"/>
        <v>0</v>
      </c>
      <c r="AB25" s="421">
        <f>'01-TKDD'!R24</f>
        <v>0</v>
      </c>
      <c r="AC25" s="421">
        <f t="shared" si="11"/>
        <v>0</v>
      </c>
    </row>
    <row r="26" spans="1:29" s="386" customFormat="1" ht="12.75">
      <c r="A26" s="205">
        <v>2</v>
      </c>
      <c r="B26" s="204" t="s">
        <v>89</v>
      </c>
      <c r="C26" s="196" t="s">
        <v>90</v>
      </c>
      <c r="D26" s="420">
        <f>'01-TKDD'!D25</f>
        <v>21945.740650000003</v>
      </c>
      <c r="E26" s="420">
        <f t="shared" si="12"/>
        <v>22.59</v>
      </c>
      <c r="F26" s="420">
        <f>'01-TKDD'!F25</f>
        <v>1123.09655</v>
      </c>
      <c r="G26" s="420">
        <f t="shared" si="0"/>
        <v>5.12</v>
      </c>
      <c r="H26" s="420">
        <f>'01-TKDD'!G25</f>
        <v>856.5745000000001</v>
      </c>
      <c r="I26" s="420">
        <f t="shared" si="1"/>
        <v>3.9</v>
      </c>
      <c r="J26" s="420">
        <f>'01-TKDD'!H25</f>
        <v>143.52649999999997</v>
      </c>
      <c r="K26" s="420">
        <f t="shared" si="2"/>
        <v>0.65</v>
      </c>
      <c r="L26" s="420">
        <f>'01-TKDD'!I25</f>
        <v>17763.497100000004</v>
      </c>
      <c r="M26" s="420">
        <f t="shared" si="3"/>
        <v>80.94</v>
      </c>
      <c r="N26" s="420">
        <f>'01-TKDD'!J25</f>
        <v>0.025</v>
      </c>
      <c r="O26" s="420">
        <f t="shared" si="4"/>
        <v>0</v>
      </c>
      <c r="P26" s="420">
        <f>'01-TKDD'!K25</f>
        <v>0</v>
      </c>
      <c r="Q26" s="420">
        <f t="shared" si="5"/>
        <v>0</v>
      </c>
      <c r="R26" s="420">
        <f>'01-TKDD'!L25</f>
        <v>0</v>
      </c>
      <c r="S26" s="420">
        <f t="shared" si="6"/>
        <v>0</v>
      </c>
      <c r="T26" s="420">
        <f>'01-TKDD'!M25</f>
        <v>0</v>
      </c>
      <c r="U26" s="420">
        <f t="shared" si="7"/>
        <v>0</v>
      </c>
      <c r="V26" s="420">
        <f>'01-TKDD'!N25</f>
        <v>78.58919999999999</v>
      </c>
      <c r="W26" s="420">
        <f t="shared" si="8"/>
        <v>0.36</v>
      </c>
      <c r="X26" s="420">
        <f>'01-TKDD'!P25</f>
        <v>1437.1912000000002</v>
      </c>
      <c r="Y26" s="420">
        <f t="shared" si="9"/>
        <v>6.55</v>
      </c>
      <c r="Z26" s="420">
        <f>'01-TKDD'!Q25</f>
        <v>1.3433</v>
      </c>
      <c r="AA26" s="420">
        <f t="shared" si="10"/>
        <v>0.01</v>
      </c>
      <c r="AB26" s="420">
        <f>'01-TKDD'!R25</f>
        <v>541.8973000000001</v>
      </c>
      <c r="AC26" s="420">
        <f t="shared" si="11"/>
        <v>2.47</v>
      </c>
    </row>
    <row r="27" spans="1:29" s="386" customFormat="1" ht="12.75">
      <c r="A27" s="205" t="s">
        <v>91</v>
      </c>
      <c r="B27" s="204" t="s">
        <v>32</v>
      </c>
      <c r="C27" s="196" t="s">
        <v>92</v>
      </c>
      <c r="D27" s="420">
        <f>'01-TKDD'!D26</f>
        <v>1233.3831300000002</v>
      </c>
      <c r="E27" s="420">
        <f t="shared" si="12"/>
        <v>1.27</v>
      </c>
      <c r="F27" s="420">
        <f>'01-TKDD'!F26</f>
        <v>1106.83133</v>
      </c>
      <c r="G27" s="420">
        <f t="shared" si="0"/>
        <v>89.74</v>
      </c>
      <c r="H27" s="420">
        <f>'01-TKDD'!G26</f>
        <v>108.7383</v>
      </c>
      <c r="I27" s="420">
        <f t="shared" si="1"/>
        <v>8.82</v>
      </c>
      <c r="J27" s="420">
        <f>'01-TKDD'!H26</f>
        <v>11.600500000000002</v>
      </c>
      <c r="K27" s="420">
        <f t="shared" si="2"/>
        <v>0.94</v>
      </c>
      <c r="L27" s="420">
        <f>'01-TKDD'!I26</f>
        <v>4.8447000000000005</v>
      </c>
      <c r="M27" s="420">
        <f t="shared" si="3"/>
        <v>0.39</v>
      </c>
      <c r="N27" s="420">
        <f>'01-TKDD'!J26</f>
        <v>0.025</v>
      </c>
      <c r="O27" s="420">
        <f t="shared" si="4"/>
        <v>0</v>
      </c>
      <c r="P27" s="420">
        <f>'01-TKDD'!K26</f>
        <v>0</v>
      </c>
      <c r="Q27" s="420">
        <f t="shared" si="5"/>
        <v>0</v>
      </c>
      <c r="R27" s="420">
        <f>'01-TKDD'!L26</f>
        <v>0</v>
      </c>
      <c r="S27" s="420">
        <f t="shared" si="6"/>
        <v>0</v>
      </c>
      <c r="T27" s="420">
        <f>'01-TKDD'!M26</f>
        <v>0</v>
      </c>
      <c r="U27" s="420">
        <f t="shared" si="7"/>
        <v>0</v>
      </c>
      <c r="V27" s="420">
        <f>'01-TKDD'!N26</f>
        <v>0</v>
      </c>
      <c r="W27" s="420">
        <f t="shared" si="8"/>
        <v>0</v>
      </c>
      <c r="X27" s="420">
        <f>'01-TKDD'!P26</f>
        <v>0</v>
      </c>
      <c r="Y27" s="420">
        <f t="shared" si="9"/>
        <v>0</v>
      </c>
      <c r="Z27" s="420">
        <f>'01-TKDD'!Q26</f>
        <v>1.3433</v>
      </c>
      <c r="AA27" s="420">
        <f t="shared" si="10"/>
        <v>0.11</v>
      </c>
      <c r="AB27" s="420">
        <f>'01-TKDD'!R26</f>
        <v>0</v>
      </c>
      <c r="AC27" s="420">
        <f t="shared" si="11"/>
        <v>0</v>
      </c>
    </row>
    <row r="28" spans="1:29" s="325" customFormat="1" ht="12.75">
      <c r="A28" s="207" t="s">
        <v>93</v>
      </c>
      <c r="B28" s="199" t="s">
        <v>94</v>
      </c>
      <c r="C28" s="56" t="s">
        <v>24</v>
      </c>
      <c r="D28" s="422">
        <f>'01-TKDD'!D27</f>
        <v>1131.60363</v>
      </c>
      <c r="E28" s="422">
        <f t="shared" si="12"/>
        <v>1.16</v>
      </c>
      <c r="F28" s="422">
        <f>'01-TKDD'!F27</f>
        <v>1006.00833</v>
      </c>
      <c r="G28" s="422">
        <f t="shared" si="0"/>
        <v>88.9</v>
      </c>
      <c r="H28" s="422">
        <f>'01-TKDD'!G27</f>
        <v>108.7319</v>
      </c>
      <c r="I28" s="422">
        <f t="shared" si="1"/>
        <v>9.61</v>
      </c>
      <c r="J28" s="422">
        <f>'01-TKDD'!H27</f>
        <v>10.675400000000002</v>
      </c>
      <c r="K28" s="422">
        <f t="shared" si="2"/>
        <v>0.94</v>
      </c>
      <c r="L28" s="422">
        <f>'01-TKDD'!I27</f>
        <v>4.8447000000000005</v>
      </c>
      <c r="M28" s="422">
        <f t="shared" si="3"/>
        <v>0.43</v>
      </c>
      <c r="N28" s="422">
        <f>'01-TKDD'!J27</f>
        <v>0</v>
      </c>
      <c r="O28" s="422">
        <f t="shared" si="4"/>
        <v>0</v>
      </c>
      <c r="P28" s="422">
        <f>'01-TKDD'!K27</f>
        <v>0</v>
      </c>
      <c r="Q28" s="422">
        <f t="shared" si="5"/>
        <v>0</v>
      </c>
      <c r="R28" s="422">
        <f>'01-TKDD'!L27</f>
        <v>0</v>
      </c>
      <c r="S28" s="422">
        <f t="shared" si="6"/>
        <v>0</v>
      </c>
      <c r="T28" s="422">
        <f>'01-TKDD'!M27</f>
        <v>0</v>
      </c>
      <c r="U28" s="422">
        <f t="shared" si="7"/>
        <v>0</v>
      </c>
      <c r="V28" s="422">
        <f>'01-TKDD'!N27</f>
        <v>0</v>
      </c>
      <c r="W28" s="422">
        <f t="shared" si="8"/>
        <v>0</v>
      </c>
      <c r="X28" s="422">
        <f>'01-TKDD'!P27</f>
        <v>0</v>
      </c>
      <c r="Y28" s="422">
        <f t="shared" si="9"/>
        <v>0</v>
      </c>
      <c r="Z28" s="422">
        <f>'01-TKDD'!Q27</f>
        <v>1.3433</v>
      </c>
      <c r="AA28" s="422">
        <f t="shared" si="10"/>
        <v>0.12</v>
      </c>
      <c r="AB28" s="422">
        <f>'01-TKDD'!R27</f>
        <v>0</v>
      </c>
      <c r="AC28" s="422">
        <f t="shared" si="11"/>
        <v>0</v>
      </c>
    </row>
    <row r="29" spans="1:29" s="325" customFormat="1" ht="12.75">
      <c r="A29" s="207" t="s">
        <v>95</v>
      </c>
      <c r="B29" s="199" t="s">
        <v>96</v>
      </c>
      <c r="C29" s="56" t="s">
        <v>97</v>
      </c>
      <c r="D29" s="422">
        <f>'01-TKDD'!D28</f>
        <v>101.77950000000001</v>
      </c>
      <c r="E29" s="422">
        <f t="shared" si="12"/>
        <v>0.1</v>
      </c>
      <c r="F29" s="422">
        <f>'01-TKDD'!F28</f>
        <v>100.82300000000001</v>
      </c>
      <c r="G29" s="422">
        <f t="shared" si="0"/>
        <v>99.06</v>
      </c>
      <c r="H29" s="422">
        <f>'01-TKDD'!G28</f>
        <v>0.0064</v>
      </c>
      <c r="I29" s="422">
        <f t="shared" si="1"/>
        <v>0.01</v>
      </c>
      <c r="J29" s="422">
        <f>'01-TKDD'!H28</f>
        <v>0.9251</v>
      </c>
      <c r="K29" s="422">
        <f t="shared" si="2"/>
        <v>0.91</v>
      </c>
      <c r="L29" s="422">
        <f>'01-TKDD'!I28</f>
        <v>0</v>
      </c>
      <c r="M29" s="422">
        <f t="shared" si="3"/>
        <v>0</v>
      </c>
      <c r="N29" s="422">
        <f>'01-TKDD'!J28</f>
        <v>0.025</v>
      </c>
      <c r="O29" s="422">
        <f t="shared" si="4"/>
        <v>0.02</v>
      </c>
      <c r="P29" s="422">
        <f>'01-TKDD'!K28</f>
        <v>0</v>
      </c>
      <c r="Q29" s="422">
        <f t="shared" si="5"/>
        <v>0</v>
      </c>
      <c r="R29" s="422">
        <f>'01-TKDD'!L28</f>
        <v>0</v>
      </c>
      <c r="S29" s="422">
        <f t="shared" si="6"/>
        <v>0</v>
      </c>
      <c r="T29" s="422">
        <f>'01-TKDD'!M28</f>
        <v>0</v>
      </c>
      <c r="U29" s="422">
        <f t="shared" si="7"/>
        <v>0</v>
      </c>
      <c r="V29" s="422">
        <f>'01-TKDD'!N28</f>
        <v>0</v>
      </c>
      <c r="W29" s="422">
        <f t="shared" si="8"/>
        <v>0</v>
      </c>
      <c r="X29" s="422">
        <f>'01-TKDD'!P28</f>
        <v>0</v>
      </c>
      <c r="Y29" s="422">
        <f t="shared" si="9"/>
        <v>0</v>
      </c>
      <c r="Z29" s="422">
        <f>'01-TKDD'!Q28</f>
        <v>0</v>
      </c>
      <c r="AA29" s="422">
        <f t="shared" si="10"/>
        <v>0</v>
      </c>
      <c r="AB29" s="422">
        <f>'01-TKDD'!R28</f>
        <v>0</v>
      </c>
      <c r="AC29" s="422">
        <f t="shared" si="11"/>
        <v>0</v>
      </c>
    </row>
    <row r="30" spans="1:29" s="386" customFormat="1" ht="12.75">
      <c r="A30" s="205" t="s">
        <v>98</v>
      </c>
      <c r="B30" s="204" t="s">
        <v>99</v>
      </c>
      <c r="C30" s="196" t="s">
        <v>100</v>
      </c>
      <c r="D30" s="420">
        <f>'01-TKDD'!D29</f>
        <v>1784.56642</v>
      </c>
      <c r="E30" s="420">
        <f t="shared" si="12"/>
        <v>1.84</v>
      </c>
      <c r="F30" s="420">
        <f>'01-TKDD'!F29</f>
        <v>8.39292</v>
      </c>
      <c r="G30" s="420">
        <f t="shared" si="0"/>
        <v>0.47</v>
      </c>
      <c r="H30" s="420">
        <f>'01-TKDD'!G29</f>
        <v>438.67240000000004</v>
      </c>
      <c r="I30" s="420">
        <f t="shared" si="1"/>
        <v>24.58</v>
      </c>
      <c r="J30" s="420">
        <f>'01-TKDD'!H29</f>
        <v>83.49470000000001</v>
      </c>
      <c r="K30" s="420">
        <f t="shared" si="2"/>
        <v>4.68</v>
      </c>
      <c r="L30" s="420">
        <f>'01-TKDD'!I29</f>
        <v>121.25319999999999</v>
      </c>
      <c r="M30" s="420">
        <f t="shared" si="3"/>
        <v>6.79</v>
      </c>
      <c r="N30" s="420">
        <f>'01-TKDD'!J29</f>
        <v>0</v>
      </c>
      <c r="O30" s="420">
        <f t="shared" si="4"/>
        <v>0</v>
      </c>
      <c r="P30" s="420">
        <f>'01-TKDD'!K29</f>
        <v>0</v>
      </c>
      <c r="Q30" s="420">
        <f t="shared" si="5"/>
        <v>0</v>
      </c>
      <c r="R30" s="420">
        <f>'01-TKDD'!L29</f>
        <v>0</v>
      </c>
      <c r="S30" s="420">
        <f t="shared" si="6"/>
        <v>0</v>
      </c>
      <c r="T30" s="420">
        <f>'01-TKDD'!M29</f>
        <v>0</v>
      </c>
      <c r="U30" s="420">
        <f t="shared" si="7"/>
        <v>0</v>
      </c>
      <c r="V30" s="420">
        <f>'01-TKDD'!N29</f>
        <v>0.1731</v>
      </c>
      <c r="W30" s="420">
        <f t="shared" si="8"/>
        <v>0.01</v>
      </c>
      <c r="X30" s="420">
        <f>'01-TKDD'!P29</f>
        <v>1007.0970000000001</v>
      </c>
      <c r="Y30" s="420">
        <f t="shared" si="9"/>
        <v>56.43</v>
      </c>
      <c r="Z30" s="420">
        <f>'01-TKDD'!Q29</f>
        <v>0</v>
      </c>
      <c r="AA30" s="420">
        <f t="shared" si="10"/>
        <v>0</v>
      </c>
      <c r="AB30" s="420">
        <f>'01-TKDD'!R29</f>
        <v>125.48310000000001</v>
      </c>
      <c r="AC30" s="420">
        <f t="shared" si="11"/>
        <v>7.03</v>
      </c>
    </row>
    <row r="31" spans="1:29" s="325" customFormat="1" ht="12.75">
      <c r="A31" s="207" t="s">
        <v>101</v>
      </c>
      <c r="B31" s="199" t="s">
        <v>102</v>
      </c>
      <c r="C31" s="56" t="s">
        <v>30</v>
      </c>
      <c r="D31" s="422">
        <f>'01-TKDD'!D30</f>
        <v>14.5366</v>
      </c>
      <c r="E31" s="422">
        <f t="shared" si="12"/>
        <v>0.01</v>
      </c>
      <c r="F31" s="422">
        <f>'01-TKDD'!F30</f>
        <v>0</v>
      </c>
      <c r="G31" s="422">
        <f t="shared" si="0"/>
        <v>0</v>
      </c>
      <c r="H31" s="422">
        <f>'01-TKDD'!G30</f>
        <v>0</v>
      </c>
      <c r="I31" s="422">
        <f t="shared" si="1"/>
        <v>0</v>
      </c>
      <c r="J31" s="422">
        <f>'01-TKDD'!H30</f>
        <v>14.4927</v>
      </c>
      <c r="K31" s="422">
        <f t="shared" si="2"/>
        <v>99.7</v>
      </c>
      <c r="L31" s="422">
        <f>'01-TKDD'!I30</f>
        <v>0.0439</v>
      </c>
      <c r="M31" s="422">
        <f t="shared" si="3"/>
        <v>0.3</v>
      </c>
      <c r="N31" s="422">
        <f>'01-TKDD'!J30</f>
        <v>0</v>
      </c>
      <c r="O31" s="422">
        <f t="shared" si="4"/>
        <v>0</v>
      </c>
      <c r="P31" s="422">
        <f>'01-TKDD'!K30</f>
        <v>0</v>
      </c>
      <c r="Q31" s="422">
        <f t="shared" si="5"/>
        <v>0</v>
      </c>
      <c r="R31" s="422">
        <f>'01-TKDD'!L30</f>
        <v>0</v>
      </c>
      <c r="S31" s="422">
        <f t="shared" si="6"/>
        <v>0</v>
      </c>
      <c r="T31" s="422">
        <f>'01-TKDD'!M30</f>
        <v>0</v>
      </c>
      <c r="U31" s="422">
        <f t="shared" si="7"/>
        <v>0</v>
      </c>
      <c r="V31" s="422">
        <f>'01-TKDD'!N30</f>
        <v>0</v>
      </c>
      <c r="W31" s="422">
        <f t="shared" si="8"/>
        <v>0</v>
      </c>
      <c r="X31" s="422">
        <f>'01-TKDD'!P30</f>
        <v>0</v>
      </c>
      <c r="Y31" s="422">
        <f t="shared" si="9"/>
        <v>0</v>
      </c>
      <c r="Z31" s="422">
        <f>'01-TKDD'!Q30</f>
        <v>0</v>
      </c>
      <c r="AA31" s="422">
        <f t="shared" si="10"/>
        <v>0</v>
      </c>
      <c r="AB31" s="422">
        <f>'01-TKDD'!R30</f>
        <v>0</v>
      </c>
      <c r="AC31" s="422">
        <f t="shared" si="11"/>
        <v>0</v>
      </c>
    </row>
    <row r="32" spans="1:29" s="325" customFormat="1" ht="12.75">
      <c r="A32" s="207" t="s">
        <v>103</v>
      </c>
      <c r="B32" s="199" t="s">
        <v>104</v>
      </c>
      <c r="C32" s="56" t="s">
        <v>105</v>
      </c>
      <c r="D32" s="422">
        <f>'01-TKDD'!D31</f>
        <v>4.5893</v>
      </c>
      <c r="E32" s="422">
        <f t="shared" si="12"/>
        <v>0</v>
      </c>
      <c r="F32" s="422">
        <f>'01-TKDD'!F31</f>
        <v>0</v>
      </c>
      <c r="G32" s="422">
        <f t="shared" si="0"/>
        <v>0</v>
      </c>
      <c r="H32" s="422">
        <f>'01-TKDD'!G31</f>
        <v>0</v>
      </c>
      <c r="I32" s="422">
        <f t="shared" si="1"/>
        <v>0</v>
      </c>
      <c r="J32" s="422">
        <f>'01-TKDD'!H31</f>
        <v>4.5893</v>
      </c>
      <c r="K32" s="422">
        <f t="shared" si="2"/>
        <v>100</v>
      </c>
      <c r="L32" s="422">
        <f>'01-TKDD'!I31</f>
        <v>0</v>
      </c>
      <c r="M32" s="422">
        <f t="shared" si="3"/>
        <v>0</v>
      </c>
      <c r="N32" s="422">
        <f>'01-TKDD'!J31</f>
        <v>0</v>
      </c>
      <c r="O32" s="422">
        <f t="shared" si="4"/>
        <v>0</v>
      </c>
      <c r="P32" s="422">
        <f>'01-TKDD'!K31</f>
        <v>0</v>
      </c>
      <c r="Q32" s="422">
        <f t="shared" si="5"/>
        <v>0</v>
      </c>
      <c r="R32" s="422">
        <f>'01-TKDD'!L31</f>
        <v>0</v>
      </c>
      <c r="S32" s="422">
        <f t="shared" si="6"/>
        <v>0</v>
      </c>
      <c r="T32" s="422">
        <f>'01-TKDD'!M31</f>
        <v>0</v>
      </c>
      <c r="U32" s="422">
        <f t="shared" si="7"/>
        <v>0</v>
      </c>
      <c r="V32" s="422">
        <f>'01-TKDD'!N31</f>
        <v>0</v>
      </c>
      <c r="W32" s="422">
        <f t="shared" si="8"/>
        <v>0</v>
      </c>
      <c r="X32" s="422">
        <f>'01-TKDD'!P31</f>
        <v>0</v>
      </c>
      <c r="Y32" s="422">
        <f t="shared" si="9"/>
        <v>0</v>
      </c>
      <c r="Z32" s="422">
        <f>'01-TKDD'!Q31</f>
        <v>0</v>
      </c>
      <c r="AA32" s="422">
        <f t="shared" si="10"/>
        <v>0</v>
      </c>
      <c r="AB32" s="422">
        <f>'01-TKDD'!R31</f>
        <v>0</v>
      </c>
      <c r="AC32" s="422">
        <f t="shared" si="11"/>
        <v>0</v>
      </c>
    </row>
    <row r="33" spans="1:29" s="325" customFormat="1" ht="12.75">
      <c r="A33" s="207" t="s">
        <v>106</v>
      </c>
      <c r="B33" s="199" t="s">
        <v>107</v>
      </c>
      <c r="C33" s="56" t="s">
        <v>108</v>
      </c>
      <c r="D33" s="422">
        <f>'01-TKDD'!D32</f>
        <v>7.2148</v>
      </c>
      <c r="E33" s="422">
        <f t="shared" si="12"/>
        <v>0.01</v>
      </c>
      <c r="F33" s="422">
        <f>'01-TKDD'!F32</f>
        <v>0</v>
      </c>
      <c r="G33" s="422">
        <f t="shared" si="0"/>
        <v>0</v>
      </c>
      <c r="H33" s="422">
        <f>'01-TKDD'!G32</f>
        <v>0</v>
      </c>
      <c r="I33" s="422">
        <f t="shared" si="1"/>
        <v>0</v>
      </c>
      <c r="J33" s="422">
        <f>'01-TKDD'!H32</f>
        <v>7.2148</v>
      </c>
      <c r="K33" s="422">
        <f t="shared" si="2"/>
        <v>100</v>
      </c>
      <c r="L33" s="422">
        <f>'01-TKDD'!I32</f>
        <v>0</v>
      </c>
      <c r="M33" s="422">
        <f t="shared" si="3"/>
        <v>0</v>
      </c>
      <c r="N33" s="422">
        <f>'01-TKDD'!J32</f>
        <v>0</v>
      </c>
      <c r="O33" s="422">
        <f t="shared" si="4"/>
        <v>0</v>
      </c>
      <c r="P33" s="422">
        <f>'01-TKDD'!K32</f>
        <v>0</v>
      </c>
      <c r="Q33" s="422">
        <f t="shared" si="5"/>
        <v>0</v>
      </c>
      <c r="R33" s="422">
        <f>'01-TKDD'!L32</f>
        <v>0</v>
      </c>
      <c r="S33" s="422">
        <f t="shared" si="6"/>
        <v>0</v>
      </c>
      <c r="T33" s="422">
        <f>'01-TKDD'!M32</f>
        <v>0</v>
      </c>
      <c r="U33" s="422">
        <f t="shared" si="7"/>
        <v>0</v>
      </c>
      <c r="V33" s="422">
        <f>'01-TKDD'!N32</f>
        <v>0</v>
      </c>
      <c r="W33" s="422">
        <f t="shared" si="8"/>
        <v>0</v>
      </c>
      <c r="X33" s="422">
        <f>'01-TKDD'!P32</f>
        <v>0</v>
      </c>
      <c r="Y33" s="422">
        <f t="shared" si="9"/>
        <v>0</v>
      </c>
      <c r="Z33" s="422">
        <f>'01-TKDD'!Q32</f>
        <v>0</v>
      </c>
      <c r="AA33" s="422">
        <f t="shared" si="10"/>
        <v>0</v>
      </c>
      <c r="AB33" s="422">
        <f>'01-TKDD'!R32</f>
        <v>0</v>
      </c>
      <c r="AC33" s="422">
        <f t="shared" si="11"/>
        <v>0</v>
      </c>
    </row>
    <row r="34" spans="1:29" s="325" customFormat="1" ht="12.75">
      <c r="A34" s="207" t="s">
        <v>109</v>
      </c>
      <c r="B34" s="199" t="s">
        <v>110</v>
      </c>
      <c r="C34" s="56" t="s">
        <v>111</v>
      </c>
      <c r="D34" s="422">
        <f>'01-TKDD'!D33</f>
        <v>130.10349999999997</v>
      </c>
      <c r="E34" s="422">
        <f t="shared" si="12"/>
        <v>0.13</v>
      </c>
      <c r="F34" s="422">
        <f>'01-TKDD'!F33</f>
        <v>0.3473</v>
      </c>
      <c r="G34" s="422">
        <f t="shared" si="0"/>
        <v>0.27</v>
      </c>
      <c r="H34" s="422">
        <f>'01-TKDD'!G33</f>
        <v>5.7036</v>
      </c>
      <c r="I34" s="422">
        <f t="shared" si="1"/>
        <v>4.38</v>
      </c>
      <c r="J34" s="422">
        <f>'01-TKDD'!H33</f>
        <v>33.7624</v>
      </c>
      <c r="K34" s="422">
        <f t="shared" si="2"/>
        <v>25.95</v>
      </c>
      <c r="L34" s="422">
        <f>'01-TKDD'!I33</f>
        <v>88.63629999999999</v>
      </c>
      <c r="M34" s="422">
        <f t="shared" si="3"/>
        <v>68.13</v>
      </c>
      <c r="N34" s="422">
        <f>'01-TKDD'!J33</f>
        <v>0</v>
      </c>
      <c r="O34" s="422">
        <f t="shared" si="4"/>
        <v>0</v>
      </c>
      <c r="P34" s="422">
        <f>'01-TKDD'!K33</f>
        <v>0</v>
      </c>
      <c r="Q34" s="422">
        <f t="shared" si="5"/>
        <v>0</v>
      </c>
      <c r="R34" s="422">
        <f>'01-TKDD'!L33</f>
        <v>0</v>
      </c>
      <c r="S34" s="422">
        <f t="shared" si="6"/>
        <v>0</v>
      </c>
      <c r="T34" s="422">
        <f>'01-TKDD'!M33</f>
        <v>0</v>
      </c>
      <c r="U34" s="422">
        <f t="shared" si="7"/>
        <v>0</v>
      </c>
      <c r="V34" s="422">
        <f>'01-TKDD'!N33</f>
        <v>0.1731</v>
      </c>
      <c r="W34" s="422">
        <f t="shared" si="8"/>
        <v>0.13</v>
      </c>
      <c r="X34" s="422">
        <f>'01-TKDD'!P33</f>
        <v>1.4808</v>
      </c>
      <c r="Y34" s="422">
        <f t="shared" si="9"/>
        <v>1.14</v>
      </c>
      <c r="Z34" s="422">
        <f>'01-TKDD'!Q33</f>
        <v>0</v>
      </c>
      <c r="AA34" s="422">
        <f t="shared" si="10"/>
        <v>0</v>
      </c>
      <c r="AB34" s="422">
        <f>'01-TKDD'!R33</f>
        <v>0</v>
      </c>
      <c r="AC34" s="422">
        <f t="shared" si="11"/>
        <v>0</v>
      </c>
    </row>
    <row r="35" spans="1:29" s="325" customFormat="1" ht="12.75">
      <c r="A35" s="207" t="s">
        <v>135</v>
      </c>
      <c r="B35" s="199" t="s">
        <v>136</v>
      </c>
      <c r="C35" s="56" t="s">
        <v>137</v>
      </c>
      <c r="D35" s="422">
        <f>'01-TKDD'!D34</f>
        <v>203.96112</v>
      </c>
      <c r="E35" s="422">
        <f t="shared" si="12"/>
        <v>0.21</v>
      </c>
      <c r="F35" s="422">
        <f>'01-TKDD'!F34</f>
        <v>8.04562</v>
      </c>
      <c r="G35" s="422">
        <f t="shared" si="0"/>
        <v>3.94</v>
      </c>
      <c r="H35" s="422">
        <f>'01-TKDD'!G34</f>
        <v>195.9155</v>
      </c>
      <c r="I35" s="422">
        <f t="shared" si="1"/>
        <v>96.06</v>
      </c>
      <c r="J35" s="422">
        <f>'01-TKDD'!H34</f>
        <v>0</v>
      </c>
      <c r="K35" s="422">
        <f t="shared" si="2"/>
        <v>0</v>
      </c>
      <c r="L35" s="422">
        <f>'01-TKDD'!I34</f>
        <v>0</v>
      </c>
      <c r="M35" s="422">
        <f t="shared" si="3"/>
        <v>0</v>
      </c>
      <c r="N35" s="422">
        <f>'01-TKDD'!J34</f>
        <v>0</v>
      </c>
      <c r="O35" s="422">
        <f t="shared" si="4"/>
        <v>0</v>
      </c>
      <c r="P35" s="422">
        <f>'01-TKDD'!K34</f>
        <v>0</v>
      </c>
      <c r="Q35" s="422">
        <f t="shared" si="5"/>
        <v>0</v>
      </c>
      <c r="R35" s="422">
        <f>'01-TKDD'!L34</f>
        <v>0</v>
      </c>
      <c r="S35" s="422">
        <f t="shared" si="6"/>
        <v>0</v>
      </c>
      <c r="T35" s="422">
        <f>'01-TKDD'!M34</f>
        <v>0</v>
      </c>
      <c r="U35" s="422">
        <f t="shared" si="7"/>
        <v>0</v>
      </c>
      <c r="V35" s="422">
        <f>'01-TKDD'!N34</f>
        <v>0</v>
      </c>
      <c r="W35" s="422">
        <f t="shared" si="8"/>
        <v>0</v>
      </c>
      <c r="X35" s="422">
        <f>'01-TKDD'!P34</f>
        <v>0</v>
      </c>
      <c r="Y35" s="422">
        <f t="shared" si="9"/>
        <v>0</v>
      </c>
      <c r="Z35" s="422">
        <f>'01-TKDD'!Q34</f>
        <v>0</v>
      </c>
      <c r="AA35" s="422">
        <f t="shared" si="10"/>
        <v>0</v>
      </c>
      <c r="AB35" s="422">
        <f>'01-TKDD'!R34</f>
        <v>0</v>
      </c>
      <c r="AC35" s="422">
        <f t="shared" si="11"/>
        <v>0</v>
      </c>
    </row>
    <row r="36" spans="1:29" s="325" customFormat="1" ht="12.75">
      <c r="A36" s="207" t="s">
        <v>143</v>
      </c>
      <c r="B36" s="199" t="s">
        <v>144</v>
      </c>
      <c r="C36" s="56" t="s">
        <v>145</v>
      </c>
      <c r="D36" s="422">
        <f>'01-TKDD'!D35</f>
        <v>1424.1611</v>
      </c>
      <c r="E36" s="422">
        <f t="shared" si="12"/>
        <v>1.47</v>
      </c>
      <c r="F36" s="422">
        <f>'01-TKDD'!F35</f>
        <v>0</v>
      </c>
      <c r="G36" s="422">
        <f t="shared" si="0"/>
        <v>0</v>
      </c>
      <c r="H36" s="422">
        <f>'01-TKDD'!G35</f>
        <v>237.05330000000004</v>
      </c>
      <c r="I36" s="422">
        <f t="shared" si="1"/>
        <v>16.65</v>
      </c>
      <c r="J36" s="422">
        <f>'01-TKDD'!H35</f>
        <v>23.4355</v>
      </c>
      <c r="K36" s="422">
        <f t="shared" si="2"/>
        <v>1.65</v>
      </c>
      <c r="L36" s="422">
        <f>'01-TKDD'!I35</f>
        <v>32.573</v>
      </c>
      <c r="M36" s="422">
        <f t="shared" si="3"/>
        <v>2.29</v>
      </c>
      <c r="N36" s="422">
        <f>'01-TKDD'!J35</f>
        <v>0</v>
      </c>
      <c r="O36" s="422">
        <f t="shared" si="4"/>
        <v>0</v>
      </c>
      <c r="P36" s="422">
        <f>'01-TKDD'!K35</f>
        <v>0</v>
      </c>
      <c r="Q36" s="422">
        <f t="shared" si="5"/>
        <v>0</v>
      </c>
      <c r="R36" s="422">
        <f>'01-TKDD'!L35</f>
        <v>0</v>
      </c>
      <c r="S36" s="422">
        <f t="shared" si="6"/>
        <v>0</v>
      </c>
      <c r="T36" s="422">
        <f>'01-TKDD'!M35</f>
        <v>0</v>
      </c>
      <c r="U36" s="422">
        <f t="shared" si="7"/>
        <v>0</v>
      </c>
      <c r="V36" s="422">
        <f>'01-TKDD'!N35</f>
        <v>0</v>
      </c>
      <c r="W36" s="422">
        <f t="shared" si="8"/>
        <v>0</v>
      </c>
      <c r="X36" s="422">
        <f>'01-TKDD'!P35</f>
        <v>1005.6162</v>
      </c>
      <c r="Y36" s="422">
        <f t="shared" si="9"/>
        <v>70.61</v>
      </c>
      <c r="Z36" s="422">
        <f>'01-TKDD'!Q35</f>
        <v>0</v>
      </c>
      <c r="AA36" s="422">
        <f t="shared" si="10"/>
        <v>0</v>
      </c>
      <c r="AB36" s="422">
        <f>'01-TKDD'!R35</f>
        <v>125.48310000000001</v>
      </c>
      <c r="AC36" s="422">
        <f t="shared" si="11"/>
        <v>8.81</v>
      </c>
    </row>
    <row r="37" spans="1:29" s="325" customFormat="1" ht="12.75">
      <c r="A37" s="207" t="s">
        <v>173</v>
      </c>
      <c r="B37" s="199" t="s">
        <v>174</v>
      </c>
      <c r="C37" s="56" t="s">
        <v>29</v>
      </c>
      <c r="D37" s="422">
        <f>'01-TKDD'!D36</f>
        <v>63.8735</v>
      </c>
      <c r="E37" s="422">
        <f t="shared" si="12"/>
        <v>0.07</v>
      </c>
      <c r="F37" s="422">
        <f>'01-TKDD'!F36</f>
        <v>0</v>
      </c>
      <c r="G37" s="422">
        <f t="shared" si="0"/>
        <v>0</v>
      </c>
      <c r="H37" s="422">
        <f>'01-TKDD'!G36</f>
        <v>0</v>
      </c>
      <c r="I37" s="422">
        <f t="shared" si="1"/>
        <v>0</v>
      </c>
      <c r="J37" s="422">
        <f>'01-TKDD'!H36</f>
        <v>0</v>
      </c>
      <c r="K37" s="422">
        <f t="shared" si="2"/>
        <v>0</v>
      </c>
      <c r="L37" s="422">
        <f>'01-TKDD'!I36</f>
        <v>0</v>
      </c>
      <c r="M37" s="422">
        <f t="shared" si="3"/>
        <v>0</v>
      </c>
      <c r="N37" s="422">
        <f>'01-TKDD'!J36</f>
        <v>0</v>
      </c>
      <c r="O37" s="422">
        <f t="shared" si="4"/>
        <v>0</v>
      </c>
      <c r="P37" s="422">
        <f>'01-TKDD'!K36</f>
        <v>0</v>
      </c>
      <c r="Q37" s="422">
        <f t="shared" si="5"/>
        <v>0</v>
      </c>
      <c r="R37" s="422">
        <f>'01-TKDD'!L36</f>
        <v>0</v>
      </c>
      <c r="S37" s="422">
        <f t="shared" si="6"/>
        <v>0</v>
      </c>
      <c r="T37" s="422">
        <f>'01-TKDD'!M36</f>
        <v>0</v>
      </c>
      <c r="U37" s="422">
        <f t="shared" si="7"/>
        <v>0</v>
      </c>
      <c r="V37" s="422">
        <f>'01-TKDD'!N36</f>
        <v>63.8735</v>
      </c>
      <c r="W37" s="422">
        <f t="shared" si="8"/>
        <v>100</v>
      </c>
      <c r="X37" s="422">
        <f>'01-TKDD'!P36</f>
        <v>0</v>
      </c>
      <c r="Y37" s="422">
        <f t="shared" si="9"/>
        <v>0</v>
      </c>
      <c r="Z37" s="422">
        <f>'01-TKDD'!Q36</f>
        <v>0</v>
      </c>
      <c r="AA37" s="422">
        <f t="shared" si="10"/>
        <v>0</v>
      </c>
      <c r="AB37" s="422">
        <f>'01-TKDD'!R36</f>
        <v>0</v>
      </c>
      <c r="AC37" s="422">
        <f t="shared" si="11"/>
        <v>0</v>
      </c>
    </row>
    <row r="38" spans="1:29" s="325" customFormat="1" ht="12.75">
      <c r="A38" s="207" t="s">
        <v>175</v>
      </c>
      <c r="B38" s="199" t="s">
        <v>176</v>
      </c>
      <c r="C38" s="56" t="s">
        <v>28</v>
      </c>
      <c r="D38" s="422">
        <f>'01-TKDD'!D37</f>
        <v>4.4151</v>
      </c>
      <c r="E38" s="422">
        <f t="shared" si="12"/>
        <v>0</v>
      </c>
      <c r="F38" s="422">
        <f>'01-TKDD'!F37</f>
        <v>0</v>
      </c>
      <c r="G38" s="422">
        <f t="shared" si="0"/>
        <v>0</v>
      </c>
      <c r="H38" s="422">
        <f>'01-TKDD'!G37</f>
        <v>0</v>
      </c>
      <c r="I38" s="422">
        <f t="shared" si="1"/>
        <v>0</v>
      </c>
      <c r="J38" s="422">
        <f>'01-TKDD'!H37</f>
        <v>0</v>
      </c>
      <c r="K38" s="422">
        <f t="shared" si="2"/>
        <v>0</v>
      </c>
      <c r="L38" s="422">
        <f>'01-TKDD'!I37</f>
        <v>0</v>
      </c>
      <c r="M38" s="422">
        <f t="shared" si="3"/>
        <v>0</v>
      </c>
      <c r="N38" s="422">
        <f>'01-TKDD'!J37</f>
        <v>0</v>
      </c>
      <c r="O38" s="422">
        <f t="shared" si="4"/>
        <v>0</v>
      </c>
      <c r="P38" s="422">
        <f>'01-TKDD'!K37</f>
        <v>0</v>
      </c>
      <c r="Q38" s="422">
        <f t="shared" si="5"/>
        <v>0</v>
      </c>
      <c r="R38" s="422">
        <f>'01-TKDD'!L37</f>
        <v>0</v>
      </c>
      <c r="S38" s="422">
        <f t="shared" si="6"/>
        <v>0</v>
      </c>
      <c r="T38" s="422">
        <f>'01-TKDD'!M37</f>
        <v>0</v>
      </c>
      <c r="U38" s="422">
        <f t="shared" si="7"/>
        <v>0</v>
      </c>
      <c r="V38" s="422">
        <f>'01-TKDD'!N37</f>
        <v>4.4151</v>
      </c>
      <c r="W38" s="422">
        <f t="shared" si="8"/>
        <v>100</v>
      </c>
      <c r="X38" s="422">
        <f>'01-TKDD'!P37</f>
        <v>0</v>
      </c>
      <c r="Y38" s="422">
        <f t="shared" si="9"/>
        <v>0</v>
      </c>
      <c r="Z38" s="422">
        <f>'01-TKDD'!Q37</f>
        <v>0</v>
      </c>
      <c r="AA38" s="422">
        <f t="shared" si="10"/>
        <v>0</v>
      </c>
      <c r="AB38" s="422">
        <f>'01-TKDD'!R37</f>
        <v>0</v>
      </c>
      <c r="AC38" s="422">
        <f t="shared" si="11"/>
        <v>0</v>
      </c>
    </row>
    <row r="39" spans="1:29" s="325" customFormat="1" ht="12.75">
      <c r="A39" s="207" t="s">
        <v>177</v>
      </c>
      <c r="B39" s="199" t="s">
        <v>178</v>
      </c>
      <c r="C39" s="56" t="s">
        <v>22</v>
      </c>
      <c r="D39" s="422">
        <f>'01-TKDD'!D38</f>
        <v>66.5881</v>
      </c>
      <c r="E39" s="422">
        <f t="shared" si="12"/>
        <v>0.07</v>
      </c>
      <c r="F39" s="422">
        <f>'01-TKDD'!F38</f>
        <v>7.872300000000001</v>
      </c>
      <c r="G39" s="422">
        <f t="shared" si="0"/>
        <v>11.82</v>
      </c>
      <c r="H39" s="422">
        <f>'01-TKDD'!G38</f>
        <v>2.1082</v>
      </c>
      <c r="I39" s="422">
        <f t="shared" si="1"/>
        <v>3.17</v>
      </c>
      <c r="J39" s="422">
        <f>'01-TKDD'!H38</f>
        <v>45.82719999999999</v>
      </c>
      <c r="K39" s="422">
        <f t="shared" si="2"/>
        <v>68.82</v>
      </c>
      <c r="L39" s="422">
        <f>'01-TKDD'!I38</f>
        <v>0.6529</v>
      </c>
      <c r="M39" s="422">
        <f t="shared" si="3"/>
        <v>0.98</v>
      </c>
      <c r="N39" s="422">
        <f>'01-TKDD'!J38</f>
        <v>0</v>
      </c>
      <c r="O39" s="422">
        <f t="shared" si="4"/>
        <v>0</v>
      </c>
      <c r="P39" s="422">
        <f>'01-TKDD'!K38</f>
        <v>0</v>
      </c>
      <c r="Q39" s="422">
        <f t="shared" si="5"/>
        <v>0</v>
      </c>
      <c r="R39" s="422">
        <f>'01-TKDD'!L38</f>
        <v>0</v>
      </c>
      <c r="S39" s="422">
        <f t="shared" si="6"/>
        <v>0</v>
      </c>
      <c r="T39" s="422">
        <f>'01-TKDD'!M38</f>
        <v>0</v>
      </c>
      <c r="U39" s="422">
        <f t="shared" si="7"/>
        <v>0</v>
      </c>
      <c r="V39" s="422">
        <f>'01-TKDD'!N38</f>
        <v>10.127500000000001</v>
      </c>
      <c r="W39" s="422">
        <f t="shared" si="8"/>
        <v>15.21</v>
      </c>
      <c r="X39" s="422">
        <f>'01-TKDD'!P38</f>
        <v>0</v>
      </c>
      <c r="Y39" s="422">
        <f t="shared" si="9"/>
        <v>0</v>
      </c>
      <c r="Z39" s="422">
        <f>'01-TKDD'!Q38</f>
        <v>0</v>
      </c>
      <c r="AA39" s="422">
        <f t="shared" si="10"/>
        <v>0</v>
      </c>
      <c r="AB39" s="422">
        <f>'01-TKDD'!R38</f>
        <v>0</v>
      </c>
      <c r="AC39" s="422">
        <f t="shared" si="11"/>
        <v>0</v>
      </c>
    </row>
    <row r="40" spans="1:29" s="325" customFormat="1" ht="12.75">
      <c r="A40" s="207" t="s">
        <v>179</v>
      </c>
      <c r="B40" s="199" t="s">
        <v>180</v>
      </c>
      <c r="C40" s="56" t="s">
        <v>27</v>
      </c>
      <c r="D40" s="422">
        <f>'01-TKDD'!D39</f>
        <v>1200.2706000000003</v>
      </c>
      <c r="E40" s="422">
        <f t="shared" si="12"/>
        <v>1.24</v>
      </c>
      <c r="F40" s="422">
        <f>'01-TKDD'!F39</f>
        <v>0</v>
      </c>
      <c r="G40" s="422">
        <f t="shared" si="0"/>
        <v>0</v>
      </c>
      <c r="H40" s="422">
        <f>'01-TKDD'!G39</f>
        <v>280.0194</v>
      </c>
      <c r="I40" s="422">
        <f t="shared" si="1"/>
        <v>23.33</v>
      </c>
      <c r="J40" s="422">
        <f>'01-TKDD'!H39</f>
        <v>0</v>
      </c>
      <c r="K40" s="422">
        <f t="shared" si="2"/>
        <v>0</v>
      </c>
      <c r="L40" s="422">
        <f>'01-TKDD'!I39</f>
        <v>73.7428</v>
      </c>
      <c r="M40" s="422">
        <f t="shared" si="3"/>
        <v>6.14</v>
      </c>
      <c r="N40" s="422">
        <f>'01-TKDD'!J39</f>
        <v>0</v>
      </c>
      <c r="O40" s="422">
        <f t="shared" si="4"/>
        <v>0</v>
      </c>
      <c r="P40" s="422">
        <f>'01-TKDD'!K39</f>
        <v>0</v>
      </c>
      <c r="Q40" s="422">
        <f t="shared" si="5"/>
        <v>0</v>
      </c>
      <c r="R40" s="422">
        <f>'01-TKDD'!L39</f>
        <v>0</v>
      </c>
      <c r="S40" s="422">
        <f t="shared" si="6"/>
        <v>0</v>
      </c>
      <c r="T40" s="422">
        <f>'01-TKDD'!M39</f>
        <v>0</v>
      </c>
      <c r="U40" s="422">
        <f t="shared" si="7"/>
        <v>0</v>
      </c>
      <c r="V40" s="422">
        <f>'01-TKDD'!N39</f>
        <v>0</v>
      </c>
      <c r="W40" s="422">
        <f t="shared" si="8"/>
        <v>0</v>
      </c>
      <c r="X40" s="422">
        <f>'01-TKDD'!P39</f>
        <v>430.09420000000006</v>
      </c>
      <c r="Y40" s="422">
        <f t="shared" si="9"/>
        <v>35.83</v>
      </c>
      <c r="Z40" s="422">
        <f>'01-TKDD'!Q39</f>
        <v>0</v>
      </c>
      <c r="AA40" s="422">
        <f t="shared" si="10"/>
        <v>0</v>
      </c>
      <c r="AB40" s="422">
        <f>'01-TKDD'!R39</f>
        <v>416.41420000000005</v>
      </c>
      <c r="AC40" s="422">
        <f t="shared" si="11"/>
        <v>34.69</v>
      </c>
    </row>
    <row r="41" spans="1:29" s="325" customFormat="1" ht="12.75">
      <c r="A41" s="207" t="s">
        <v>181</v>
      </c>
      <c r="B41" s="199" t="s">
        <v>182</v>
      </c>
      <c r="C41" s="56" t="s">
        <v>183</v>
      </c>
      <c r="D41" s="422">
        <f>'01-TKDD'!D40</f>
        <v>17592.6438</v>
      </c>
      <c r="E41" s="422">
        <f t="shared" si="12"/>
        <v>18.11</v>
      </c>
      <c r="F41" s="422">
        <f>'01-TKDD'!F40</f>
        <v>0</v>
      </c>
      <c r="G41" s="422">
        <f t="shared" si="0"/>
        <v>0</v>
      </c>
      <c r="H41" s="422">
        <f>'01-TKDD'!G40</f>
        <v>27.0362</v>
      </c>
      <c r="I41" s="422">
        <f t="shared" si="1"/>
        <v>0.15</v>
      </c>
      <c r="J41" s="422">
        <f>'01-TKDD'!H40</f>
        <v>2.6041</v>
      </c>
      <c r="K41" s="422">
        <f t="shared" si="2"/>
        <v>0.01</v>
      </c>
      <c r="L41" s="422">
        <f>'01-TKDD'!I40</f>
        <v>17563.003500000003</v>
      </c>
      <c r="M41" s="422">
        <f t="shared" si="3"/>
        <v>99.83</v>
      </c>
      <c r="N41" s="422">
        <f>'01-TKDD'!J40</f>
        <v>0</v>
      </c>
      <c r="O41" s="422">
        <f t="shared" si="4"/>
        <v>0</v>
      </c>
      <c r="P41" s="422">
        <f>'01-TKDD'!K40</f>
        <v>0</v>
      </c>
      <c r="Q41" s="422">
        <f t="shared" si="5"/>
        <v>0</v>
      </c>
      <c r="R41" s="422">
        <f>'01-TKDD'!L40</f>
        <v>0</v>
      </c>
      <c r="S41" s="422">
        <f t="shared" si="6"/>
        <v>0</v>
      </c>
      <c r="T41" s="422">
        <f>'01-TKDD'!M40</f>
        <v>0</v>
      </c>
      <c r="U41" s="422">
        <f t="shared" si="7"/>
        <v>0</v>
      </c>
      <c r="V41" s="422">
        <f>'01-TKDD'!N40</f>
        <v>0</v>
      </c>
      <c r="W41" s="422">
        <f t="shared" si="8"/>
        <v>0</v>
      </c>
      <c r="X41" s="422">
        <f>'01-TKDD'!P40</f>
        <v>0</v>
      </c>
      <c r="Y41" s="422">
        <f t="shared" si="9"/>
        <v>0</v>
      </c>
      <c r="Z41" s="422">
        <f>'01-TKDD'!Q40</f>
        <v>0</v>
      </c>
      <c r="AA41" s="422">
        <f t="shared" si="10"/>
        <v>0</v>
      </c>
      <c r="AB41" s="422">
        <f>'01-TKDD'!R40</f>
        <v>0</v>
      </c>
      <c r="AC41" s="422">
        <f t="shared" si="11"/>
        <v>0</v>
      </c>
    </row>
    <row r="42" spans="1:29" s="325" customFormat="1" ht="12.75">
      <c r="A42" s="207" t="s">
        <v>184</v>
      </c>
      <c r="B42" s="199" t="s">
        <v>185</v>
      </c>
      <c r="C42" s="56" t="s">
        <v>186</v>
      </c>
      <c r="D42" s="422">
        <f>'01-TKDD'!D41</f>
        <v>0</v>
      </c>
      <c r="E42" s="422">
        <f t="shared" si="12"/>
        <v>0</v>
      </c>
      <c r="F42" s="422">
        <f>'01-TKDD'!F41</f>
        <v>0</v>
      </c>
      <c r="G42" s="422">
        <f t="shared" si="0"/>
        <v>0</v>
      </c>
      <c r="H42" s="422">
        <f>'01-TKDD'!G41</f>
        <v>0</v>
      </c>
      <c r="I42" s="422">
        <f t="shared" si="1"/>
        <v>0</v>
      </c>
      <c r="J42" s="422">
        <f>'01-TKDD'!H41</f>
        <v>0</v>
      </c>
      <c r="K42" s="422">
        <f t="shared" si="2"/>
        <v>0</v>
      </c>
      <c r="L42" s="422">
        <f>'01-TKDD'!I41</f>
        <v>0</v>
      </c>
      <c r="M42" s="422">
        <f t="shared" si="3"/>
        <v>0</v>
      </c>
      <c r="N42" s="422">
        <f>'01-TKDD'!J41</f>
        <v>0</v>
      </c>
      <c r="O42" s="422">
        <f t="shared" si="4"/>
        <v>0</v>
      </c>
      <c r="P42" s="422">
        <f>'01-TKDD'!K41</f>
        <v>0</v>
      </c>
      <c r="Q42" s="422">
        <f t="shared" si="5"/>
        <v>0</v>
      </c>
      <c r="R42" s="422">
        <f>'01-TKDD'!L41</f>
        <v>0</v>
      </c>
      <c r="S42" s="422">
        <f t="shared" si="6"/>
        <v>0</v>
      </c>
      <c r="T42" s="422">
        <f>'01-TKDD'!M41</f>
        <v>0</v>
      </c>
      <c r="U42" s="422">
        <f t="shared" si="7"/>
        <v>0</v>
      </c>
      <c r="V42" s="422">
        <f>'01-TKDD'!N41</f>
        <v>0</v>
      </c>
      <c r="W42" s="422">
        <f t="shared" si="8"/>
        <v>0</v>
      </c>
      <c r="X42" s="422">
        <f>'01-TKDD'!P41</f>
        <v>0</v>
      </c>
      <c r="Y42" s="422">
        <f t="shared" si="9"/>
        <v>0</v>
      </c>
      <c r="Z42" s="422">
        <f>'01-TKDD'!Q41</f>
        <v>0</v>
      </c>
      <c r="AA42" s="422">
        <f t="shared" si="10"/>
        <v>0</v>
      </c>
      <c r="AB42" s="422">
        <f>'01-TKDD'!R41</f>
        <v>0</v>
      </c>
      <c r="AC42" s="422">
        <f t="shared" si="11"/>
        <v>0</v>
      </c>
    </row>
    <row r="43" spans="1:29" s="386" customFormat="1" ht="12.75">
      <c r="A43" s="205">
        <v>3</v>
      </c>
      <c r="B43" s="204" t="s">
        <v>187</v>
      </c>
      <c r="C43" s="196" t="s">
        <v>188</v>
      </c>
      <c r="D43" s="420">
        <f>'01-TKDD'!D42</f>
        <v>4.4897</v>
      </c>
      <c r="E43" s="420">
        <f t="shared" si="12"/>
        <v>0</v>
      </c>
      <c r="F43" s="420">
        <f>'01-TKDD'!F42</f>
        <v>1.3599999999999999</v>
      </c>
      <c r="G43" s="420">
        <f t="shared" si="0"/>
        <v>30.29</v>
      </c>
      <c r="H43" s="420">
        <f>'01-TKDD'!G42</f>
        <v>0.16</v>
      </c>
      <c r="I43" s="420">
        <f t="shared" si="1"/>
        <v>3.56</v>
      </c>
      <c r="J43" s="420">
        <f>'01-TKDD'!H42</f>
        <v>2.9697</v>
      </c>
      <c r="K43" s="420">
        <f t="shared" si="2"/>
        <v>66.14</v>
      </c>
      <c r="L43" s="420">
        <f>'01-TKDD'!I42</f>
        <v>0</v>
      </c>
      <c r="M43" s="420">
        <f t="shared" si="3"/>
        <v>0</v>
      </c>
      <c r="N43" s="420">
        <f>'01-TKDD'!J42</f>
        <v>0</v>
      </c>
      <c r="O43" s="420">
        <f t="shared" si="4"/>
        <v>0</v>
      </c>
      <c r="P43" s="420">
        <f>'01-TKDD'!K42</f>
        <v>0</v>
      </c>
      <c r="Q43" s="420">
        <f t="shared" si="5"/>
        <v>0</v>
      </c>
      <c r="R43" s="420">
        <f>'01-TKDD'!L42</f>
        <v>0</v>
      </c>
      <c r="S43" s="420">
        <f t="shared" si="6"/>
        <v>0</v>
      </c>
      <c r="T43" s="420">
        <f>'01-TKDD'!M42</f>
        <v>0</v>
      </c>
      <c r="U43" s="420">
        <f t="shared" si="7"/>
        <v>0</v>
      </c>
      <c r="V43" s="420">
        <f>'01-TKDD'!N42</f>
        <v>0</v>
      </c>
      <c r="W43" s="420">
        <f t="shared" si="8"/>
        <v>0</v>
      </c>
      <c r="X43" s="420">
        <f>'01-TKDD'!P42</f>
        <v>0</v>
      </c>
      <c r="Y43" s="420">
        <f t="shared" si="9"/>
        <v>0</v>
      </c>
      <c r="Z43" s="420">
        <f>'01-TKDD'!Q42</f>
        <v>0</v>
      </c>
      <c r="AA43" s="420">
        <f t="shared" si="10"/>
        <v>0</v>
      </c>
      <c r="AB43" s="420">
        <f>'01-TKDD'!R42</f>
        <v>0</v>
      </c>
      <c r="AC43" s="420">
        <f t="shared" si="11"/>
        <v>0</v>
      </c>
    </row>
    <row r="44" spans="1:29" s="325" customFormat="1" ht="12.75">
      <c r="A44" s="207" t="s">
        <v>189</v>
      </c>
      <c r="B44" s="199" t="s">
        <v>190</v>
      </c>
      <c r="C44" s="56" t="s">
        <v>191</v>
      </c>
      <c r="D44" s="422">
        <f>'01-TKDD'!D43</f>
        <v>0</v>
      </c>
      <c r="E44" s="422">
        <f t="shared" si="12"/>
        <v>0</v>
      </c>
      <c r="F44" s="422">
        <f>'01-TKDD'!F43</f>
        <v>0</v>
      </c>
      <c r="G44" s="422">
        <f t="shared" si="0"/>
        <v>0</v>
      </c>
      <c r="H44" s="422">
        <f>'01-TKDD'!G43</f>
        <v>0</v>
      </c>
      <c r="I44" s="422">
        <f t="shared" si="1"/>
        <v>0</v>
      </c>
      <c r="J44" s="422">
        <f>'01-TKDD'!H43</f>
        <v>0</v>
      </c>
      <c r="K44" s="422">
        <f t="shared" si="2"/>
        <v>0</v>
      </c>
      <c r="L44" s="422">
        <f>'01-TKDD'!I43</f>
        <v>0</v>
      </c>
      <c r="M44" s="422">
        <f t="shared" si="3"/>
        <v>0</v>
      </c>
      <c r="N44" s="422">
        <f>'01-TKDD'!J43</f>
        <v>0</v>
      </c>
      <c r="O44" s="422">
        <f t="shared" si="4"/>
        <v>0</v>
      </c>
      <c r="P44" s="422">
        <f>'01-TKDD'!K43</f>
        <v>0</v>
      </c>
      <c r="Q44" s="422">
        <f t="shared" si="5"/>
        <v>0</v>
      </c>
      <c r="R44" s="422">
        <f>'01-TKDD'!L43</f>
        <v>0</v>
      </c>
      <c r="S44" s="422">
        <f t="shared" si="6"/>
        <v>0</v>
      </c>
      <c r="T44" s="422">
        <f>'01-TKDD'!M43</f>
        <v>0</v>
      </c>
      <c r="U44" s="422">
        <f t="shared" si="7"/>
        <v>0</v>
      </c>
      <c r="V44" s="422">
        <f>'01-TKDD'!N43</f>
        <v>0</v>
      </c>
      <c r="W44" s="422">
        <f t="shared" si="8"/>
        <v>0</v>
      </c>
      <c r="X44" s="422">
        <f>'01-TKDD'!P43</f>
        <v>0</v>
      </c>
      <c r="Y44" s="422">
        <f t="shared" si="9"/>
        <v>0</v>
      </c>
      <c r="Z44" s="422">
        <f>'01-TKDD'!Q43</f>
        <v>0</v>
      </c>
      <c r="AA44" s="422">
        <f t="shared" si="10"/>
        <v>0</v>
      </c>
      <c r="AB44" s="422">
        <f>'01-TKDD'!R43</f>
        <v>0</v>
      </c>
      <c r="AC44" s="422">
        <f t="shared" si="11"/>
        <v>0</v>
      </c>
    </row>
    <row r="45" spans="1:29" s="325" customFormat="1" ht="12.75">
      <c r="A45" s="207" t="s">
        <v>192</v>
      </c>
      <c r="B45" s="199" t="s">
        <v>193</v>
      </c>
      <c r="C45" s="56" t="s">
        <v>194</v>
      </c>
      <c r="D45" s="422">
        <f>'01-TKDD'!D44</f>
        <v>2.38</v>
      </c>
      <c r="E45" s="422">
        <f t="shared" si="12"/>
        <v>0</v>
      </c>
      <c r="F45" s="422">
        <f>'01-TKDD'!F44</f>
        <v>1.3599999999999999</v>
      </c>
      <c r="G45" s="422">
        <f t="shared" si="0"/>
        <v>57.14</v>
      </c>
      <c r="H45" s="422">
        <f>'01-TKDD'!G44</f>
        <v>0.16</v>
      </c>
      <c r="I45" s="422">
        <f t="shared" si="1"/>
        <v>6.72</v>
      </c>
      <c r="J45" s="422">
        <f>'01-TKDD'!H44</f>
        <v>0.86</v>
      </c>
      <c r="K45" s="422">
        <f t="shared" si="2"/>
        <v>36.13</v>
      </c>
      <c r="L45" s="422">
        <f>'01-TKDD'!I44</f>
        <v>0</v>
      </c>
      <c r="M45" s="422">
        <f t="shared" si="3"/>
        <v>0</v>
      </c>
      <c r="N45" s="422">
        <f>'01-TKDD'!J44</f>
        <v>0</v>
      </c>
      <c r="O45" s="422">
        <f t="shared" si="4"/>
        <v>0</v>
      </c>
      <c r="P45" s="422">
        <f>'01-TKDD'!K44</f>
        <v>0</v>
      </c>
      <c r="Q45" s="422">
        <f t="shared" si="5"/>
        <v>0</v>
      </c>
      <c r="R45" s="422">
        <f>'01-TKDD'!L44</f>
        <v>0</v>
      </c>
      <c r="S45" s="422">
        <f t="shared" si="6"/>
        <v>0</v>
      </c>
      <c r="T45" s="422">
        <f>'01-TKDD'!M44</f>
        <v>0</v>
      </c>
      <c r="U45" s="422">
        <f t="shared" si="7"/>
        <v>0</v>
      </c>
      <c r="V45" s="422">
        <f>'01-TKDD'!N44</f>
        <v>0</v>
      </c>
      <c r="W45" s="422">
        <f t="shared" si="8"/>
        <v>0</v>
      </c>
      <c r="X45" s="422">
        <f>'01-TKDD'!P44</f>
        <v>0</v>
      </c>
      <c r="Y45" s="422">
        <f t="shared" si="9"/>
        <v>0</v>
      </c>
      <c r="Z45" s="422">
        <f>'01-TKDD'!Q44</f>
        <v>0</v>
      </c>
      <c r="AA45" s="422">
        <f t="shared" si="10"/>
        <v>0</v>
      </c>
      <c r="AB45" s="422">
        <f>'01-TKDD'!R44</f>
        <v>0</v>
      </c>
      <c r="AC45" s="422">
        <f t="shared" si="11"/>
        <v>0</v>
      </c>
    </row>
    <row r="46" spans="1:29" s="325" customFormat="1" ht="12.75">
      <c r="A46" s="207" t="s">
        <v>195</v>
      </c>
      <c r="B46" s="199" t="s">
        <v>196</v>
      </c>
      <c r="C46" s="56" t="s">
        <v>197</v>
      </c>
      <c r="D46" s="422">
        <f>'01-TKDD'!D45</f>
        <v>2.1097</v>
      </c>
      <c r="E46" s="422">
        <f t="shared" si="12"/>
        <v>0</v>
      </c>
      <c r="F46" s="422">
        <f>'01-TKDD'!F45</f>
        <v>0</v>
      </c>
      <c r="G46" s="422">
        <f t="shared" si="0"/>
        <v>0</v>
      </c>
      <c r="H46" s="422">
        <f>'01-TKDD'!G45</f>
        <v>0</v>
      </c>
      <c r="I46" s="422">
        <f t="shared" si="1"/>
        <v>0</v>
      </c>
      <c r="J46" s="422">
        <f>'01-TKDD'!H45</f>
        <v>2.1097</v>
      </c>
      <c r="K46" s="422">
        <f t="shared" si="2"/>
        <v>100</v>
      </c>
      <c r="L46" s="422">
        <f>'01-TKDD'!I45</f>
        <v>0</v>
      </c>
      <c r="M46" s="422">
        <f t="shared" si="3"/>
        <v>0</v>
      </c>
      <c r="N46" s="422">
        <f>'01-TKDD'!J45</f>
        <v>0</v>
      </c>
      <c r="O46" s="422">
        <f t="shared" si="4"/>
        <v>0</v>
      </c>
      <c r="P46" s="422">
        <f>'01-TKDD'!K45</f>
        <v>0</v>
      </c>
      <c r="Q46" s="422">
        <f t="shared" si="5"/>
        <v>0</v>
      </c>
      <c r="R46" s="422">
        <f>'01-TKDD'!L45</f>
        <v>0</v>
      </c>
      <c r="S46" s="422">
        <f t="shared" si="6"/>
        <v>0</v>
      </c>
      <c r="T46" s="422">
        <f>'01-TKDD'!M45</f>
        <v>0</v>
      </c>
      <c r="U46" s="422">
        <f t="shared" si="7"/>
        <v>0</v>
      </c>
      <c r="V46" s="422">
        <f>'01-TKDD'!N45</f>
        <v>0</v>
      </c>
      <c r="W46" s="422">
        <f t="shared" si="8"/>
        <v>0</v>
      </c>
      <c r="X46" s="422">
        <f>'01-TKDD'!P45</f>
        <v>0</v>
      </c>
      <c r="Y46" s="422">
        <f t="shared" si="9"/>
        <v>0</v>
      </c>
      <c r="Z46" s="422">
        <f>'01-TKDD'!Q45</f>
        <v>0</v>
      </c>
      <c r="AA46" s="422">
        <f t="shared" si="10"/>
        <v>0</v>
      </c>
      <c r="AB46" s="422">
        <f>'01-TKDD'!R45</f>
        <v>0</v>
      </c>
      <c r="AC46" s="422">
        <f t="shared" si="11"/>
        <v>0</v>
      </c>
    </row>
    <row r="47" spans="1:29" s="386" customFormat="1" ht="12.75">
      <c r="A47" s="205" t="s">
        <v>253</v>
      </c>
      <c r="B47" s="204" t="s">
        <v>297</v>
      </c>
      <c r="C47" s="196" t="s">
        <v>255</v>
      </c>
      <c r="D47" s="420">
        <f>'01-TKDD'!D46</f>
        <v>0</v>
      </c>
      <c r="E47" s="420">
        <f t="shared" si="12"/>
        <v>0</v>
      </c>
      <c r="F47" s="420">
        <f>'01-TKDD'!F46</f>
        <v>0</v>
      </c>
      <c r="G47" s="420">
        <f t="shared" si="0"/>
        <v>0</v>
      </c>
      <c r="H47" s="420">
        <f>'01-TKDD'!G46</f>
        <v>0</v>
      </c>
      <c r="I47" s="420">
        <f t="shared" si="1"/>
        <v>0</v>
      </c>
      <c r="J47" s="420">
        <f>'01-TKDD'!H46</f>
        <v>0</v>
      </c>
      <c r="K47" s="420">
        <f t="shared" si="2"/>
        <v>0</v>
      </c>
      <c r="L47" s="420">
        <f>'01-TKDD'!I46</f>
        <v>0</v>
      </c>
      <c r="M47" s="420">
        <f t="shared" si="3"/>
        <v>0</v>
      </c>
      <c r="N47" s="420">
        <f>'01-TKDD'!J46</f>
        <v>0</v>
      </c>
      <c r="O47" s="420">
        <f t="shared" si="4"/>
        <v>0</v>
      </c>
      <c r="P47" s="420">
        <f>'01-TKDD'!K46</f>
        <v>0</v>
      </c>
      <c r="Q47" s="420">
        <f t="shared" si="5"/>
        <v>0</v>
      </c>
      <c r="R47" s="420">
        <f>'01-TKDD'!L46</f>
        <v>0</v>
      </c>
      <c r="S47" s="420">
        <f t="shared" si="6"/>
        <v>0</v>
      </c>
      <c r="T47" s="420">
        <f>'01-TKDD'!M46</f>
        <v>0</v>
      </c>
      <c r="U47" s="420">
        <f t="shared" si="7"/>
        <v>0</v>
      </c>
      <c r="V47" s="420">
        <f>'01-TKDD'!N46</f>
        <v>0</v>
      </c>
      <c r="W47" s="420">
        <f t="shared" si="8"/>
        <v>0</v>
      </c>
      <c r="X47" s="420">
        <f>'01-TKDD'!P46</f>
        <v>0</v>
      </c>
      <c r="Y47" s="420">
        <f t="shared" si="9"/>
        <v>0</v>
      </c>
      <c r="Z47" s="420">
        <f>'01-TKDD'!Q46</f>
        <v>0</v>
      </c>
      <c r="AA47" s="420">
        <f t="shared" si="10"/>
        <v>0</v>
      </c>
      <c r="AB47" s="420">
        <f>'01-TKDD'!R46</f>
        <v>0</v>
      </c>
      <c r="AC47" s="420">
        <f t="shared" si="11"/>
        <v>0</v>
      </c>
    </row>
    <row r="48" spans="1:29" s="325" customFormat="1" ht="12.75">
      <c r="A48" s="207">
        <v>1</v>
      </c>
      <c r="B48" s="199" t="s">
        <v>256</v>
      </c>
      <c r="C48" s="56" t="s">
        <v>257</v>
      </c>
      <c r="D48" s="422">
        <f>'01-TKDD'!D47</f>
        <v>0</v>
      </c>
      <c r="E48" s="422">
        <f t="shared" si="12"/>
        <v>0</v>
      </c>
      <c r="F48" s="422">
        <f>'01-TKDD'!F47</f>
        <v>0</v>
      </c>
      <c r="G48" s="422">
        <f t="shared" si="0"/>
        <v>0</v>
      </c>
      <c r="H48" s="422">
        <f>'01-TKDD'!G47</f>
        <v>0</v>
      </c>
      <c r="I48" s="422">
        <f t="shared" si="1"/>
        <v>0</v>
      </c>
      <c r="J48" s="422">
        <f>'01-TKDD'!H47</f>
        <v>0</v>
      </c>
      <c r="K48" s="422">
        <f t="shared" si="2"/>
        <v>0</v>
      </c>
      <c r="L48" s="422">
        <f>'01-TKDD'!I47</f>
        <v>0</v>
      </c>
      <c r="M48" s="422">
        <f t="shared" si="3"/>
        <v>0</v>
      </c>
      <c r="N48" s="422">
        <f>'01-TKDD'!J47</f>
        <v>0</v>
      </c>
      <c r="O48" s="422">
        <f t="shared" si="4"/>
        <v>0</v>
      </c>
      <c r="P48" s="422">
        <f>'01-TKDD'!K47</f>
        <v>0</v>
      </c>
      <c r="Q48" s="422">
        <f t="shared" si="5"/>
        <v>0</v>
      </c>
      <c r="R48" s="422">
        <f>'01-TKDD'!L47</f>
        <v>0</v>
      </c>
      <c r="S48" s="422">
        <f t="shared" si="6"/>
        <v>0</v>
      </c>
      <c r="T48" s="422">
        <f>'01-TKDD'!M47</f>
        <v>0</v>
      </c>
      <c r="U48" s="422">
        <f t="shared" si="7"/>
        <v>0</v>
      </c>
      <c r="V48" s="422">
        <f>'01-TKDD'!N47</f>
        <v>0</v>
      </c>
      <c r="W48" s="422">
        <f t="shared" si="8"/>
        <v>0</v>
      </c>
      <c r="X48" s="422">
        <f>'01-TKDD'!P47</f>
        <v>0</v>
      </c>
      <c r="Y48" s="422">
        <f t="shared" si="9"/>
        <v>0</v>
      </c>
      <c r="Z48" s="422">
        <f>'01-TKDD'!Q47</f>
        <v>0</v>
      </c>
      <c r="AA48" s="422">
        <f t="shared" si="10"/>
        <v>0</v>
      </c>
      <c r="AB48" s="422">
        <f>'01-TKDD'!R47</f>
        <v>0</v>
      </c>
      <c r="AC48" s="422">
        <f t="shared" si="11"/>
        <v>0</v>
      </c>
    </row>
    <row r="49" spans="1:29" s="325" customFormat="1" ht="12.75">
      <c r="A49" s="207">
        <v>2</v>
      </c>
      <c r="B49" s="199" t="s">
        <v>258</v>
      </c>
      <c r="C49" s="56" t="s">
        <v>259</v>
      </c>
      <c r="D49" s="422">
        <f>'01-TKDD'!D48</f>
        <v>0</v>
      </c>
      <c r="E49" s="422">
        <f t="shared" si="12"/>
        <v>0</v>
      </c>
      <c r="F49" s="422">
        <f>'01-TKDD'!F48</f>
        <v>0</v>
      </c>
      <c r="G49" s="422">
        <f t="shared" si="0"/>
        <v>0</v>
      </c>
      <c r="H49" s="422">
        <f>'01-TKDD'!G48</f>
        <v>0</v>
      </c>
      <c r="I49" s="422">
        <f t="shared" si="1"/>
        <v>0</v>
      </c>
      <c r="J49" s="422">
        <f>'01-TKDD'!H48</f>
        <v>0</v>
      </c>
      <c r="K49" s="422">
        <f t="shared" si="2"/>
        <v>0</v>
      </c>
      <c r="L49" s="422">
        <f>'01-TKDD'!I48</f>
        <v>0</v>
      </c>
      <c r="M49" s="422">
        <f t="shared" si="3"/>
        <v>0</v>
      </c>
      <c r="N49" s="422">
        <f>'01-TKDD'!J48</f>
        <v>0</v>
      </c>
      <c r="O49" s="422">
        <f t="shared" si="4"/>
        <v>0</v>
      </c>
      <c r="P49" s="422">
        <f>'01-TKDD'!K48</f>
        <v>0</v>
      </c>
      <c r="Q49" s="422">
        <f t="shared" si="5"/>
        <v>0</v>
      </c>
      <c r="R49" s="422">
        <f>'01-TKDD'!L48</f>
        <v>0</v>
      </c>
      <c r="S49" s="422">
        <f t="shared" si="6"/>
        <v>0</v>
      </c>
      <c r="T49" s="422">
        <f>'01-TKDD'!M48</f>
        <v>0</v>
      </c>
      <c r="U49" s="422">
        <f t="shared" si="7"/>
        <v>0</v>
      </c>
      <c r="V49" s="422">
        <f>'01-TKDD'!N48</f>
        <v>0</v>
      </c>
      <c r="W49" s="422">
        <f t="shared" si="8"/>
        <v>0</v>
      </c>
      <c r="X49" s="422">
        <f>'01-TKDD'!P48</f>
        <v>0</v>
      </c>
      <c r="Y49" s="422">
        <f t="shared" si="9"/>
        <v>0</v>
      </c>
      <c r="Z49" s="422">
        <f>'01-TKDD'!Q48</f>
        <v>0</v>
      </c>
      <c r="AA49" s="422">
        <f t="shared" si="10"/>
        <v>0</v>
      </c>
      <c r="AB49" s="422">
        <f>'01-TKDD'!R48</f>
        <v>0</v>
      </c>
      <c r="AC49" s="422">
        <f t="shared" si="11"/>
        <v>0</v>
      </c>
    </row>
    <row r="50" spans="1:29" s="325" customFormat="1" ht="12.75">
      <c r="A50" s="208">
        <v>3</v>
      </c>
      <c r="B50" s="209" t="s">
        <v>260</v>
      </c>
      <c r="C50" s="193" t="s">
        <v>261</v>
      </c>
      <c r="D50" s="423">
        <f>'01-TKDD'!D49</f>
        <v>0</v>
      </c>
      <c r="E50" s="423">
        <f t="shared" si="12"/>
        <v>0</v>
      </c>
      <c r="F50" s="423">
        <f>'01-TKDD'!F49</f>
        <v>0</v>
      </c>
      <c r="G50" s="423">
        <f t="shared" si="0"/>
        <v>0</v>
      </c>
      <c r="H50" s="423">
        <f>'01-TKDD'!G49</f>
        <v>0</v>
      </c>
      <c r="I50" s="423">
        <f t="shared" si="1"/>
        <v>0</v>
      </c>
      <c r="J50" s="423">
        <f>'01-TKDD'!H49</f>
        <v>0</v>
      </c>
      <c r="K50" s="423">
        <f t="shared" si="2"/>
        <v>0</v>
      </c>
      <c r="L50" s="423">
        <f>'01-TKDD'!I49</f>
        <v>0</v>
      </c>
      <c r="M50" s="423">
        <f t="shared" si="3"/>
        <v>0</v>
      </c>
      <c r="N50" s="423">
        <f>'01-TKDD'!J49</f>
        <v>0</v>
      </c>
      <c r="O50" s="423">
        <f t="shared" si="4"/>
        <v>0</v>
      </c>
      <c r="P50" s="423">
        <f>'01-TKDD'!K49</f>
        <v>0</v>
      </c>
      <c r="Q50" s="423">
        <f t="shared" si="5"/>
        <v>0</v>
      </c>
      <c r="R50" s="423">
        <f>'01-TKDD'!L49</f>
        <v>0</v>
      </c>
      <c r="S50" s="423">
        <f t="shared" si="6"/>
        <v>0</v>
      </c>
      <c r="T50" s="423">
        <f>'01-TKDD'!M49</f>
        <v>0</v>
      </c>
      <c r="U50" s="423">
        <f t="shared" si="7"/>
        <v>0</v>
      </c>
      <c r="V50" s="423">
        <f>'01-TKDD'!N49</f>
        <v>0</v>
      </c>
      <c r="W50" s="423">
        <f t="shared" si="8"/>
        <v>0</v>
      </c>
      <c r="X50" s="423">
        <f>'01-TKDD'!P49</f>
        <v>0</v>
      </c>
      <c r="Y50" s="423">
        <f t="shared" si="9"/>
        <v>0</v>
      </c>
      <c r="Z50" s="423">
        <f>'01-TKDD'!Q49</f>
        <v>0</v>
      </c>
      <c r="AA50" s="423">
        <f t="shared" si="10"/>
        <v>0</v>
      </c>
      <c r="AB50" s="423">
        <f>'01-TKDD'!R49</f>
        <v>0</v>
      </c>
      <c r="AC50" s="423">
        <f t="shared" si="11"/>
        <v>0</v>
      </c>
    </row>
    <row r="51" spans="1:29" ht="13.5" customHeight="1">
      <c r="A51" s="534" t="s">
        <v>456</v>
      </c>
      <c r="B51" s="534"/>
      <c r="C51" s="534"/>
      <c r="E51" s="131"/>
      <c r="F51" s="132"/>
      <c r="G51" s="132"/>
      <c r="H51" s="132"/>
      <c r="I51" s="132"/>
      <c r="J51" s="564"/>
      <c r="K51" s="564"/>
      <c r="L51" s="564"/>
      <c r="M51" s="564"/>
      <c r="N51" s="564"/>
      <c r="O51" s="564"/>
      <c r="P51" s="132"/>
      <c r="Q51" s="132"/>
      <c r="R51" s="132"/>
      <c r="V51" s="534" t="s">
        <v>457</v>
      </c>
      <c r="W51" s="534"/>
      <c r="X51" s="534"/>
      <c r="Y51" s="534"/>
      <c r="Z51" s="534"/>
      <c r="AA51" s="534"/>
      <c r="AB51" s="534"/>
      <c r="AC51" s="534"/>
    </row>
    <row r="52" spans="1:29" s="55" customFormat="1" ht="12.75" customHeight="1">
      <c r="A52" s="500" t="s">
        <v>467</v>
      </c>
      <c r="B52" s="500"/>
      <c r="C52" s="500"/>
      <c r="D52" s="240"/>
      <c r="E52" s="241"/>
      <c r="F52" s="242"/>
      <c r="G52" s="242"/>
      <c r="H52" s="242"/>
      <c r="I52" s="242"/>
      <c r="J52" s="562"/>
      <c r="K52" s="562"/>
      <c r="L52" s="562"/>
      <c r="M52" s="562"/>
      <c r="N52" s="562"/>
      <c r="O52" s="562"/>
      <c r="P52" s="242"/>
      <c r="Q52" s="242"/>
      <c r="R52" s="242"/>
      <c r="V52" s="533" t="s">
        <v>448</v>
      </c>
      <c r="W52" s="533"/>
      <c r="X52" s="533"/>
      <c r="Y52" s="533"/>
      <c r="Z52" s="533"/>
      <c r="AA52" s="533"/>
      <c r="AB52" s="533"/>
      <c r="AC52" s="533"/>
    </row>
    <row r="53" spans="1:29" s="55" customFormat="1" ht="12.75" customHeight="1">
      <c r="A53" s="500" t="s">
        <v>468</v>
      </c>
      <c r="B53" s="500"/>
      <c r="C53" s="500"/>
      <c r="D53" s="240"/>
      <c r="E53" s="241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V53" s="533"/>
      <c r="W53" s="533"/>
      <c r="X53" s="533"/>
      <c r="Y53" s="533"/>
      <c r="Z53" s="533"/>
      <c r="AA53" s="533"/>
      <c r="AB53" s="533"/>
      <c r="AC53" s="533"/>
    </row>
    <row r="54" spans="3:28" ht="12.75">
      <c r="C54" s="200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Y54" s="133"/>
      <c r="Z54" s="133"/>
      <c r="AA54" s="133"/>
      <c r="AB54" s="133"/>
    </row>
    <row r="55" spans="3:25" ht="12.75">
      <c r="C55" s="329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330"/>
      <c r="T55" s="330"/>
      <c r="U55" s="330"/>
      <c r="V55" s="330"/>
      <c r="W55" s="330"/>
      <c r="X55" s="330"/>
      <c r="Y55" s="330"/>
    </row>
    <row r="56" spans="2:18" ht="12.75">
      <c r="B56" s="299"/>
      <c r="C56" s="299"/>
      <c r="D56" s="299"/>
      <c r="E56" s="299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2:18" ht="12.75">
      <c r="B57" s="299"/>
      <c r="C57" s="299"/>
      <c r="D57" s="299"/>
      <c r="E57" s="299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3:18" ht="12.75">
      <c r="C58" s="329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3" ht="12.75">
      <c r="B59" s="55"/>
      <c r="C59" s="329"/>
    </row>
    <row r="60" ht="12.75">
      <c r="C60" s="329"/>
    </row>
    <row r="61" ht="12.75">
      <c r="C61" s="329"/>
    </row>
    <row r="62" ht="12.75">
      <c r="C62" s="329"/>
    </row>
    <row r="63" ht="12.75">
      <c r="C63" s="329"/>
    </row>
    <row r="64" ht="12.75">
      <c r="C64" s="329"/>
    </row>
    <row r="65" ht="12.75">
      <c r="C65" s="329"/>
    </row>
    <row r="66" ht="12.75">
      <c r="C66" s="329"/>
    </row>
    <row r="67" ht="12.75">
      <c r="C67" s="329"/>
    </row>
    <row r="68" ht="12.75">
      <c r="C68" s="329"/>
    </row>
    <row r="69" ht="12.75">
      <c r="C69" s="329"/>
    </row>
    <row r="70" ht="12.75">
      <c r="C70" s="329"/>
    </row>
    <row r="75" spans="6:25" ht="12.75"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</row>
  </sheetData>
  <sheetProtection/>
  <mergeCells count="39">
    <mergeCell ref="D1:W1"/>
    <mergeCell ref="D2:W2"/>
    <mergeCell ref="D3:W3"/>
    <mergeCell ref="Z3:AC3"/>
    <mergeCell ref="D4:W4"/>
    <mergeCell ref="Z4:AC4"/>
    <mergeCell ref="D5:W5"/>
    <mergeCell ref="Z5:AC5"/>
    <mergeCell ref="Z6:AC6"/>
    <mergeCell ref="A7:A10"/>
    <mergeCell ref="B7:B10"/>
    <mergeCell ref="C7:C10"/>
    <mergeCell ref="D7:D10"/>
    <mergeCell ref="E7:E10"/>
    <mergeCell ref="F7:W7"/>
    <mergeCell ref="X7:AC7"/>
    <mergeCell ref="F8:G9"/>
    <mergeCell ref="H8:O8"/>
    <mergeCell ref="P8:S8"/>
    <mergeCell ref="T8:U9"/>
    <mergeCell ref="V8:W9"/>
    <mergeCell ref="X8:Y9"/>
    <mergeCell ref="Z8:AA9"/>
    <mergeCell ref="AB8:AC9"/>
    <mergeCell ref="H9:I9"/>
    <mergeCell ref="J9:K9"/>
    <mergeCell ref="L9:M9"/>
    <mergeCell ref="N9:O9"/>
    <mergeCell ref="P9:Q9"/>
    <mergeCell ref="R9:S9"/>
    <mergeCell ref="F75:Y75"/>
    <mergeCell ref="A53:C53"/>
    <mergeCell ref="V53:AC53"/>
    <mergeCell ref="J51:O51"/>
    <mergeCell ref="J52:O52"/>
    <mergeCell ref="A51:C51"/>
    <mergeCell ref="V51:AC51"/>
    <mergeCell ref="A52:C52"/>
    <mergeCell ref="V52:AC52"/>
  </mergeCells>
  <printOptions horizontalCentered="1"/>
  <pageMargins left="0.4" right="0.15" top="0.25" bottom="0.62" header="0.5" footer="0.36"/>
  <pageSetup firstPageNumber="16" useFirstPageNumber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28">
      <selection activeCell="D10" sqref="D10:I44"/>
    </sheetView>
  </sheetViews>
  <sheetFormatPr defaultColWidth="9.140625" defaultRowHeight="12.75"/>
  <cols>
    <col min="1" max="1" width="9.421875" style="4" customWidth="1"/>
    <col min="2" max="2" width="34.28125" style="7" customWidth="1"/>
    <col min="3" max="3" width="6.140625" style="7" customWidth="1"/>
    <col min="4" max="6" width="13.28125" style="7" customWidth="1"/>
    <col min="7" max="7" width="8.7109375" style="7" customWidth="1"/>
    <col min="8" max="8" width="9.28125" style="7" customWidth="1"/>
    <col min="9" max="9" width="13.28125" style="7" customWidth="1"/>
    <col min="10" max="10" width="14.00390625" style="7" customWidth="1"/>
    <col min="11" max="16384" width="9.140625" style="7" customWidth="1"/>
  </cols>
  <sheetData>
    <row r="1" spans="2:9" ht="16.5" customHeight="1">
      <c r="B1" s="583" t="s">
        <v>33</v>
      </c>
      <c r="C1" s="583"/>
      <c r="D1" s="583"/>
      <c r="E1" s="583"/>
      <c r="I1" s="11"/>
    </row>
    <row r="2" spans="1:22" ht="16.5" customHeight="1">
      <c r="A2" s="230"/>
      <c r="B2" s="584" t="s">
        <v>34</v>
      </c>
      <c r="C2" s="584"/>
      <c r="D2" s="584"/>
      <c r="E2" s="584"/>
      <c r="F2" s="91" t="s">
        <v>37</v>
      </c>
      <c r="G2" s="91"/>
      <c r="V2" s="73"/>
    </row>
    <row r="3" spans="1:7" ht="16.5" customHeight="1">
      <c r="A3" s="533" t="s">
        <v>35</v>
      </c>
      <c r="B3" s="582" t="s">
        <v>36</v>
      </c>
      <c r="C3" s="582"/>
      <c r="D3" s="582"/>
      <c r="E3" s="582"/>
      <c r="F3" s="136"/>
      <c r="G3" s="153"/>
    </row>
    <row r="4" spans="1:8" ht="16.5" customHeight="1">
      <c r="A4" s="533"/>
      <c r="B4" s="583" t="s">
        <v>458</v>
      </c>
      <c r="C4" s="583"/>
      <c r="D4" s="583"/>
      <c r="E4" s="583"/>
      <c r="F4" s="136" t="s">
        <v>424</v>
      </c>
      <c r="G4" s="54"/>
      <c r="H4" s="20"/>
    </row>
    <row r="5" spans="1:8" ht="16.5" customHeight="1">
      <c r="A5" s="533"/>
      <c r="C5" s="21"/>
      <c r="F5" s="136" t="s">
        <v>38</v>
      </c>
      <c r="G5" s="54"/>
      <c r="H5" s="20"/>
    </row>
    <row r="6" spans="3:7" ht="12.75">
      <c r="C6" s="22"/>
      <c r="D6" s="23"/>
      <c r="E6" s="23"/>
      <c r="F6" s="586" t="s">
        <v>405</v>
      </c>
      <c r="G6" s="586"/>
    </row>
    <row r="7" spans="1:7" s="24" customFormat="1" ht="12.75" customHeight="1">
      <c r="A7" s="541" t="s">
        <v>39</v>
      </c>
      <c r="B7" s="541" t="s">
        <v>40</v>
      </c>
      <c r="C7" s="541" t="s">
        <v>41</v>
      </c>
      <c r="D7" s="589" t="s">
        <v>459</v>
      </c>
      <c r="E7" s="589" t="s">
        <v>461</v>
      </c>
      <c r="F7" s="589"/>
      <c r="G7" s="541" t="s">
        <v>42</v>
      </c>
    </row>
    <row r="8" spans="1:7" s="24" customFormat="1" ht="36" customHeight="1">
      <c r="A8" s="539"/>
      <c r="B8" s="541"/>
      <c r="C8" s="541"/>
      <c r="D8" s="589"/>
      <c r="E8" s="212" t="s">
        <v>460</v>
      </c>
      <c r="F8" s="211" t="s">
        <v>43</v>
      </c>
      <c r="G8" s="541"/>
    </row>
    <row r="9" spans="1:14" s="25" customFormat="1" ht="15" customHeight="1">
      <c r="A9" s="213">
        <v>1</v>
      </c>
      <c r="B9" s="213">
        <v>2</v>
      </c>
      <c r="C9" s="213">
        <v>3</v>
      </c>
      <c r="D9" s="214">
        <v>4</v>
      </c>
      <c r="E9" s="214">
        <v>5</v>
      </c>
      <c r="F9" s="215" t="s">
        <v>447</v>
      </c>
      <c r="G9" s="214">
        <v>7</v>
      </c>
      <c r="M9" s="591"/>
      <c r="N9" s="591"/>
    </row>
    <row r="10" spans="1:11" ht="15" customHeight="1">
      <c r="A10" s="158"/>
      <c r="B10" s="159" t="s">
        <v>322</v>
      </c>
      <c r="C10" s="159"/>
      <c r="D10" s="483">
        <f>'01-TKDD'!D11</f>
        <v>97135.41209999999</v>
      </c>
      <c r="E10" s="484">
        <f>E11+E24+E41</f>
        <v>97135.41210000002</v>
      </c>
      <c r="F10" s="485">
        <f aca="true" t="shared" si="0" ref="F10:F44">D10-E10</f>
        <v>0</v>
      </c>
      <c r="G10" s="486"/>
      <c r="H10" s="487"/>
      <c r="I10" s="484">
        <f>I11+I24+I41</f>
        <v>97135.41209999999</v>
      </c>
      <c r="J10" s="487">
        <f>D10-I10</f>
        <v>0</v>
      </c>
      <c r="K10" s="487"/>
    </row>
    <row r="11" spans="1:11" ht="15" customHeight="1">
      <c r="A11" s="160">
        <v>1</v>
      </c>
      <c r="B11" s="161" t="s">
        <v>46</v>
      </c>
      <c r="C11" s="162" t="s">
        <v>47</v>
      </c>
      <c r="D11" s="485">
        <f>'01-TKDD'!D12</f>
        <v>75185.18174999997</v>
      </c>
      <c r="E11" s="488">
        <f>E12+E17+E21+E22+E23</f>
        <v>75197.70845</v>
      </c>
      <c r="F11" s="485">
        <f t="shared" si="0"/>
        <v>-12.52670000003127</v>
      </c>
      <c r="G11" s="489"/>
      <c r="H11" s="487"/>
      <c r="I11" s="488">
        <f>I12+I17+I21+I22+I23</f>
        <v>75185.18174999999</v>
      </c>
      <c r="J11" s="487">
        <f aca="true" t="shared" si="1" ref="J11:J44">D11-I11</f>
        <v>0</v>
      </c>
      <c r="K11" s="487"/>
    </row>
    <row r="12" spans="1:11" ht="15" customHeight="1">
      <c r="A12" s="163" t="s">
        <v>48</v>
      </c>
      <c r="B12" s="164" t="s">
        <v>49</v>
      </c>
      <c r="C12" s="165" t="s">
        <v>50</v>
      </c>
      <c r="D12" s="485">
        <f>'01-TKDD'!D13</f>
        <v>41002.354149999985</v>
      </c>
      <c r="E12" s="488">
        <f>E13+E16</f>
        <v>41037.82525000001</v>
      </c>
      <c r="F12" s="485">
        <f t="shared" si="0"/>
        <v>-35.47110000002431</v>
      </c>
      <c r="G12" s="489"/>
      <c r="H12" s="487"/>
      <c r="I12" s="488">
        <f>I13+I16</f>
        <v>41002.35415</v>
      </c>
      <c r="J12" s="487">
        <f t="shared" si="1"/>
        <v>0</v>
      </c>
      <c r="K12" s="487"/>
    </row>
    <row r="13" spans="1:11" ht="15" customHeight="1">
      <c r="A13" s="166" t="s">
        <v>51</v>
      </c>
      <c r="B13" s="167" t="s">
        <v>52</v>
      </c>
      <c r="C13" s="168" t="s">
        <v>53</v>
      </c>
      <c r="D13" s="485">
        <f>'01-TKDD'!D14</f>
        <v>8912.6988</v>
      </c>
      <c r="E13" s="488">
        <f>E14+E15</f>
        <v>8920.1041</v>
      </c>
      <c r="F13" s="485">
        <f t="shared" si="0"/>
        <v>-7.405300000000352</v>
      </c>
      <c r="G13" s="489"/>
      <c r="H13" s="487"/>
      <c r="I13" s="488">
        <f>I14+I15</f>
        <v>8912.698799999998</v>
      </c>
      <c r="J13" s="495">
        <f t="shared" si="1"/>
        <v>0</v>
      </c>
      <c r="K13" s="487"/>
    </row>
    <row r="14" spans="1:11" ht="15" customHeight="1">
      <c r="A14" s="166" t="s">
        <v>54</v>
      </c>
      <c r="B14" s="167" t="s">
        <v>55</v>
      </c>
      <c r="C14" s="168" t="s">
        <v>56</v>
      </c>
      <c r="D14" s="485">
        <f>'01-TKDD'!D15</f>
        <v>4222.615600000001</v>
      </c>
      <c r="E14" s="488">
        <f>VLOOKUP($C14,'10-ChuChuyen'!$C$8:$D$33,2,0)</f>
        <v>4225.9403</v>
      </c>
      <c r="F14" s="485">
        <f t="shared" si="0"/>
        <v>-3.3246999999992113</v>
      </c>
      <c r="G14" s="489"/>
      <c r="H14" s="487"/>
      <c r="I14" s="490">
        <f>VLOOKUP($C14,'10-ChuChuyen'!$C$8:$AF$33,30,0)</f>
        <v>4222.6156</v>
      </c>
      <c r="J14" s="487">
        <f t="shared" si="1"/>
        <v>0</v>
      </c>
      <c r="K14" s="487"/>
    </row>
    <row r="15" spans="1:11" ht="15" customHeight="1">
      <c r="A15" s="166" t="s">
        <v>65</v>
      </c>
      <c r="B15" s="167" t="s">
        <v>66</v>
      </c>
      <c r="C15" s="168" t="s">
        <v>67</v>
      </c>
      <c r="D15" s="485">
        <f>'01-TKDD'!D16</f>
        <v>4690.083199999999</v>
      </c>
      <c r="E15" s="488">
        <f>VLOOKUP($C15,'10-ChuChuyen'!$C$8:$D$33,2,0)</f>
        <v>4694.163799999999</v>
      </c>
      <c r="F15" s="485">
        <f t="shared" si="0"/>
        <v>-4.080600000000231</v>
      </c>
      <c r="G15" s="489"/>
      <c r="H15" s="487"/>
      <c r="I15" s="490">
        <f>VLOOKUP($C15,'10-ChuChuyen'!$C$8:$AF$33,30,0)</f>
        <v>4690.083199999999</v>
      </c>
      <c r="J15" s="487">
        <f t="shared" si="1"/>
        <v>0</v>
      </c>
      <c r="K15" s="487"/>
    </row>
    <row r="16" spans="1:11" ht="15" customHeight="1">
      <c r="A16" s="166" t="s">
        <v>68</v>
      </c>
      <c r="B16" s="167" t="s">
        <v>69</v>
      </c>
      <c r="C16" s="168" t="s">
        <v>8</v>
      </c>
      <c r="D16" s="485">
        <f>'01-TKDD'!D17</f>
        <v>32089.655349999986</v>
      </c>
      <c r="E16" s="488">
        <f>VLOOKUP($C16,'10-ChuChuyen'!$C$8:$D$33,2,0)</f>
        <v>32117.721150000005</v>
      </c>
      <c r="F16" s="485">
        <f t="shared" si="0"/>
        <v>-28.0658000000185</v>
      </c>
      <c r="G16" s="489"/>
      <c r="H16" s="487"/>
      <c r="I16" s="490">
        <f>VLOOKUP($C16,'10-ChuChuyen'!$C$8:$AF$33,30,0)</f>
        <v>32089.655350000005</v>
      </c>
      <c r="J16" s="487">
        <f t="shared" si="1"/>
        <v>0</v>
      </c>
      <c r="K16" s="487"/>
    </row>
    <row r="17" spans="1:11" ht="15" customHeight="1">
      <c r="A17" s="163" t="s">
        <v>70</v>
      </c>
      <c r="B17" s="164" t="s">
        <v>71</v>
      </c>
      <c r="C17" s="165" t="s">
        <v>72</v>
      </c>
      <c r="D17" s="485">
        <f>'01-TKDD'!D18</f>
        <v>33539.4144</v>
      </c>
      <c r="E17" s="488">
        <f>E20+E19+E18</f>
        <v>33540.744</v>
      </c>
      <c r="F17" s="485">
        <f t="shared" si="0"/>
        <v>-1.3295999999972992</v>
      </c>
      <c r="G17" s="489"/>
      <c r="H17" s="487"/>
      <c r="I17" s="488">
        <f>I20+I19+I18</f>
        <v>33539.414399999994</v>
      </c>
      <c r="J17" s="487">
        <f t="shared" si="1"/>
        <v>0</v>
      </c>
      <c r="K17" s="487"/>
    </row>
    <row r="18" spans="1:11" ht="15" customHeight="1">
      <c r="A18" s="166" t="s">
        <v>73</v>
      </c>
      <c r="B18" s="167" t="s">
        <v>74</v>
      </c>
      <c r="C18" s="168" t="s">
        <v>75</v>
      </c>
      <c r="D18" s="485">
        <f>'01-TKDD'!D19</f>
        <v>18187.0867</v>
      </c>
      <c r="E18" s="488">
        <f>VLOOKUP($C18,'10-ChuChuyen'!$C$8:$D$33,2,0)</f>
        <v>18188.4163</v>
      </c>
      <c r="F18" s="485">
        <f t="shared" si="0"/>
        <v>-1.3296000000009371</v>
      </c>
      <c r="G18" s="489"/>
      <c r="H18" s="487"/>
      <c r="I18" s="490">
        <f>VLOOKUP($C18,'10-ChuChuyen'!$C$8:$AF$33,30,0)</f>
        <v>18187.0867</v>
      </c>
      <c r="J18" s="487">
        <f t="shared" si="1"/>
        <v>0</v>
      </c>
      <c r="K18" s="487"/>
    </row>
    <row r="19" spans="1:11" ht="15" customHeight="1">
      <c r="A19" s="166" t="s">
        <v>76</v>
      </c>
      <c r="B19" s="167" t="s">
        <v>77</v>
      </c>
      <c r="C19" s="168" t="s">
        <v>78</v>
      </c>
      <c r="D19" s="485">
        <f>'01-TKDD'!D20</f>
        <v>15352.3277</v>
      </c>
      <c r="E19" s="488">
        <f>VLOOKUP($C19,'10-ChuChuyen'!$C$8:$D$33,2,0)</f>
        <v>15352.327699999998</v>
      </c>
      <c r="F19" s="485">
        <f t="shared" si="0"/>
        <v>0</v>
      </c>
      <c r="G19" s="489"/>
      <c r="H19" s="487"/>
      <c r="I19" s="490">
        <f>VLOOKUP($C19,'10-ChuChuyen'!$C$8:$AF$33,30,0)</f>
        <v>15352.327699999998</v>
      </c>
      <c r="J19" s="487">
        <f t="shared" si="1"/>
        <v>0</v>
      </c>
      <c r="K19" s="487"/>
    </row>
    <row r="20" spans="1:11" ht="15" customHeight="1">
      <c r="A20" s="166" t="s">
        <v>79</v>
      </c>
      <c r="B20" s="167" t="s">
        <v>80</v>
      </c>
      <c r="C20" s="168" t="s">
        <v>81</v>
      </c>
      <c r="D20" s="485">
        <f>'01-TKDD'!D21</f>
        <v>0</v>
      </c>
      <c r="E20" s="488">
        <f>VLOOKUP($C20,'10-ChuChuyen'!$C$8:$D$33,2,0)</f>
        <v>0</v>
      </c>
      <c r="F20" s="485">
        <f t="shared" si="0"/>
        <v>0</v>
      </c>
      <c r="G20" s="489"/>
      <c r="H20" s="487"/>
      <c r="I20" s="490">
        <f>VLOOKUP($C20,'10-ChuChuyen'!$C$8:$AF$33,30,0)</f>
        <v>0</v>
      </c>
      <c r="J20" s="487">
        <f t="shared" si="1"/>
        <v>0</v>
      </c>
      <c r="K20" s="487"/>
    </row>
    <row r="21" spans="1:11" ht="15" customHeight="1">
      <c r="A21" s="163" t="s">
        <v>82</v>
      </c>
      <c r="B21" s="164" t="s">
        <v>83</v>
      </c>
      <c r="C21" s="165" t="s">
        <v>23</v>
      </c>
      <c r="D21" s="485">
        <f>'01-TKDD'!D22</f>
        <v>549.5595999999998</v>
      </c>
      <c r="E21" s="488">
        <f>VLOOKUP($C21,'10-ChuChuyen'!$C$8:$D$33,2,0)</f>
        <v>550.0653</v>
      </c>
      <c r="F21" s="485">
        <f t="shared" si="0"/>
        <v>-0.5057000000001608</v>
      </c>
      <c r="G21" s="489"/>
      <c r="H21" s="487"/>
      <c r="I21" s="490">
        <f>VLOOKUP($C21,'10-ChuChuyen'!$C$8:$AF$33,30,0)</f>
        <v>549.5595999999999</v>
      </c>
      <c r="J21" s="487">
        <f t="shared" si="1"/>
        <v>0</v>
      </c>
      <c r="K21" s="487"/>
    </row>
    <row r="22" spans="1:11" ht="15" customHeight="1">
      <c r="A22" s="163" t="s">
        <v>84</v>
      </c>
      <c r="B22" s="164" t="s">
        <v>85</v>
      </c>
      <c r="C22" s="165" t="s">
        <v>86</v>
      </c>
      <c r="D22" s="485">
        <f>'01-TKDD'!D23</f>
        <v>0</v>
      </c>
      <c r="E22" s="488">
        <f>VLOOKUP($C22,'10-ChuChuyen'!$C$8:$D$33,2,0)</f>
        <v>0</v>
      </c>
      <c r="F22" s="485">
        <f t="shared" si="0"/>
        <v>0</v>
      </c>
      <c r="G22" s="489"/>
      <c r="H22" s="487"/>
      <c r="I22" s="490">
        <f>VLOOKUP($C22,'10-ChuChuyen'!$C$8:$AF$33,30,0)</f>
        <v>0</v>
      </c>
      <c r="J22" s="487">
        <f t="shared" si="1"/>
        <v>0</v>
      </c>
      <c r="K22" s="487"/>
    </row>
    <row r="23" spans="1:11" ht="15" customHeight="1">
      <c r="A23" s="163" t="s">
        <v>87</v>
      </c>
      <c r="B23" s="164" t="s">
        <v>88</v>
      </c>
      <c r="C23" s="165" t="s">
        <v>5</v>
      </c>
      <c r="D23" s="485">
        <f>'01-TKDD'!D24</f>
        <v>93.85360000000001</v>
      </c>
      <c r="E23" s="488">
        <f>VLOOKUP($C23,'10-ChuChuyen'!$C$8:$D$33,2,0)</f>
        <v>69.07390000000001</v>
      </c>
      <c r="F23" s="485">
        <f t="shared" si="0"/>
        <v>24.779700000000005</v>
      </c>
      <c r="G23" s="489"/>
      <c r="H23" s="487"/>
      <c r="I23" s="490">
        <f>VLOOKUP($C23,'10-ChuChuyen'!$C$8:$AF$33,30,0)</f>
        <v>93.85360000000001</v>
      </c>
      <c r="J23" s="487">
        <f t="shared" si="1"/>
        <v>0</v>
      </c>
      <c r="K23" s="487"/>
    </row>
    <row r="24" spans="1:11" ht="15" customHeight="1">
      <c r="A24" s="160">
        <v>2</v>
      </c>
      <c r="B24" s="161" t="s">
        <v>89</v>
      </c>
      <c r="C24" s="162" t="s">
        <v>90</v>
      </c>
      <c r="D24" s="485">
        <f>'01-TKDD'!D25</f>
        <v>21945.740650000003</v>
      </c>
      <c r="E24" s="488">
        <f>E25+E28+E35+E36+E37+E38+E39+E40</f>
        <v>21933.21395</v>
      </c>
      <c r="F24" s="485">
        <f t="shared" si="0"/>
        <v>12.526700000002165</v>
      </c>
      <c r="G24" s="489"/>
      <c r="H24" s="487"/>
      <c r="I24" s="488">
        <f>I25+I28+I35+I36+I37+I38+I39+I40</f>
        <v>21945.74065</v>
      </c>
      <c r="J24" s="487">
        <f t="shared" si="1"/>
        <v>0</v>
      </c>
      <c r="K24" s="487"/>
    </row>
    <row r="25" spans="1:11" ht="15" customHeight="1">
      <c r="A25" s="160" t="s">
        <v>91</v>
      </c>
      <c r="B25" s="161" t="s">
        <v>32</v>
      </c>
      <c r="C25" s="162" t="s">
        <v>92</v>
      </c>
      <c r="D25" s="485">
        <f>'01-TKDD'!D26</f>
        <v>1233.3831300000002</v>
      </c>
      <c r="E25" s="488">
        <f>E26+E27</f>
        <v>1225.90263</v>
      </c>
      <c r="F25" s="485">
        <f t="shared" si="0"/>
        <v>7.48050000000012</v>
      </c>
      <c r="G25" s="489"/>
      <c r="H25" s="487"/>
      <c r="I25" s="488">
        <f>I26+I27</f>
        <v>1233.3831300000002</v>
      </c>
      <c r="J25" s="496">
        <f t="shared" si="1"/>
        <v>0</v>
      </c>
      <c r="K25" s="487"/>
    </row>
    <row r="26" spans="1:11" ht="15" customHeight="1">
      <c r="A26" s="166" t="s">
        <v>93</v>
      </c>
      <c r="B26" s="167" t="s">
        <v>94</v>
      </c>
      <c r="C26" s="168" t="s">
        <v>24</v>
      </c>
      <c r="D26" s="485">
        <f>'01-TKDD'!D27</f>
        <v>1131.60363</v>
      </c>
      <c r="E26" s="488">
        <f>VLOOKUP($C26,'10-ChuChuyen'!$C$8:$D$33,2,0)</f>
        <v>1124.6704300000001</v>
      </c>
      <c r="F26" s="485">
        <f t="shared" si="0"/>
        <v>6.9331999999999425</v>
      </c>
      <c r="G26" s="489"/>
      <c r="H26" s="487"/>
      <c r="I26" s="490">
        <f>VLOOKUP($C26,'10-ChuChuyen'!$C$8:$AF$33,30,0)</f>
        <v>1131.60363</v>
      </c>
      <c r="J26" s="496">
        <f t="shared" si="1"/>
        <v>0</v>
      </c>
      <c r="K26" s="487"/>
    </row>
    <row r="27" spans="1:11" ht="15" customHeight="1">
      <c r="A27" s="166" t="s">
        <v>95</v>
      </c>
      <c r="B27" s="167" t="s">
        <v>96</v>
      </c>
      <c r="C27" s="168" t="s">
        <v>97</v>
      </c>
      <c r="D27" s="485">
        <f>'01-TKDD'!D28</f>
        <v>101.77950000000001</v>
      </c>
      <c r="E27" s="488">
        <f>VLOOKUP($C27,'10-ChuChuyen'!$C$8:$D$33,2,0)</f>
        <v>101.23219999999999</v>
      </c>
      <c r="F27" s="485">
        <f t="shared" si="0"/>
        <v>0.5473000000000212</v>
      </c>
      <c r="G27" s="489"/>
      <c r="H27" s="487"/>
      <c r="I27" s="490">
        <f>VLOOKUP($C27,'10-ChuChuyen'!$C$8:$AF$33,30,0)</f>
        <v>101.7795</v>
      </c>
      <c r="J27" s="496">
        <f t="shared" si="1"/>
        <v>0</v>
      </c>
      <c r="K27" s="487"/>
    </row>
    <row r="28" spans="1:11" ht="15" customHeight="1">
      <c r="A28" s="160" t="s">
        <v>98</v>
      </c>
      <c r="B28" s="161" t="s">
        <v>99</v>
      </c>
      <c r="C28" s="162" t="s">
        <v>100</v>
      </c>
      <c r="D28" s="485">
        <f>'01-TKDD'!D29</f>
        <v>1784.56642</v>
      </c>
      <c r="E28" s="488">
        <f>SUM(E29:E34)</f>
        <v>1779.5202199999999</v>
      </c>
      <c r="F28" s="485">
        <f t="shared" si="0"/>
        <v>5.046200000000226</v>
      </c>
      <c r="G28" s="489"/>
      <c r="H28" s="487"/>
      <c r="I28" s="488">
        <f>SUM(I29:I34)</f>
        <v>1784.56642</v>
      </c>
      <c r="J28" s="496">
        <f t="shared" si="1"/>
        <v>0</v>
      </c>
      <c r="K28" s="487"/>
    </row>
    <row r="29" spans="1:11" ht="15" customHeight="1">
      <c r="A29" s="166" t="s">
        <v>101</v>
      </c>
      <c r="B29" s="167" t="s">
        <v>102</v>
      </c>
      <c r="C29" s="168" t="s">
        <v>30</v>
      </c>
      <c r="D29" s="485">
        <f>'01-TKDD'!D30</f>
        <v>14.5366</v>
      </c>
      <c r="E29" s="488">
        <f>VLOOKUP($C29,'10-ChuChuyen'!$C$8:$D$33,2,0)</f>
        <v>14.536599999999998</v>
      </c>
      <c r="F29" s="485">
        <f t="shared" si="0"/>
        <v>0</v>
      </c>
      <c r="G29" s="489"/>
      <c r="H29" s="487"/>
      <c r="I29" s="490">
        <f>VLOOKUP($C29,'10-ChuChuyen'!$C$8:$AF$33,30,0)</f>
        <v>14.536599999999998</v>
      </c>
      <c r="J29" s="496">
        <f t="shared" si="1"/>
        <v>0</v>
      </c>
      <c r="K29" s="487"/>
    </row>
    <row r="30" spans="1:11" ht="15" customHeight="1">
      <c r="A30" s="166" t="s">
        <v>103</v>
      </c>
      <c r="B30" s="167" t="s">
        <v>104</v>
      </c>
      <c r="C30" s="168" t="s">
        <v>105</v>
      </c>
      <c r="D30" s="485">
        <f>'01-TKDD'!D31</f>
        <v>4.5893</v>
      </c>
      <c r="E30" s="488">
        <f>VLOOKUP($C30,'10-ChuChuyen'!$C$8:$D$33,2,0)</f>
        <v>4.5893</v>
      </c>
      <c r="F30" s="485">
        <f t="shared" si="0"/>
        <v>0</v>
      </c>
      <c r="G30" s="489"/>
      <c r="H30" s="487"/>
      <c r="I30" s="490">
        <f>VLOOKUP($C30,'10-ChuChuyen'!$C$8:$AF$33,30,0)</f>
        <v>4.5893</v>
      </c>
      <c r="J30" s="496">
        <f t="shared" si="1"/>
        <v>0</v>
      </c>
      <c r="K30" s="487"/>
    </row>
    <row r="31" spans="1:11" ht="15" customHeight="1">
      <c r="A31" s="166" t="s">
        <v>106</v>
      </c>
      <c r="B31" s="167" t="s">
        <v>107</v>
      </c>
      <c r="C31" s="168" t="s">
        <v>108</v>
      </c>
      <c r="D31" s="485">
        <f>'01-TKDD'!D32</f>
        <v>7.2148</v>
      </c>
      <c r="E31" s="488">
        <f>VLOOKUP($C31,'10-ChuChuyen'!$C$8:$D$33,2,0)</f>
        <v>7.2148</v>
      </c>
      <c r="F31" s="485">
        <f t="shared" si="0"/>
        <v>0</v>
      </c>
      <c r="G31" s="489"/>
      <c r="H31" s="487"/>
      <c r="I31" s="490">
        <f>VLOOKUP($C31,'10-ChuChuyen'!$C$8:$AF$33,30,0)</f>
        <v>7.2148</v>
      </c>
      <c r="J31" s="496">
        <f t="shared" si="1"/>
        <v>0</v>
      </c>
      <c r="K31" s="487"/>
    </row>
    <row r="32" spans="1:11" ht="15" customHeight="1">
      <c r="A32" s="166" t="s">
        <v>109</v>
      </c>
      <c r="B32" s="167" t="s">
        <v>110</v>
      </c>
      <c r="C32" s="168" t="s">
        <v>111</v>
      </c>
      <c r="D32" s="485">
        <f>'01-TKDD'!D33</f>
        <v>130.10349999999997</v>
      </c>
      <c r="E32" s="488">
        <f>VLOOKUP($C32,'10-ChuChuyen'!$C$8:$D$33,2,0)</f>
        <v>129.84789999999998</v>
      </c>
      <c r="F32" s="485">
        <f t="shared" si="0"/>
        <v>0.25559999999998695</v>
      </c>
      <c r="G32" s="489"/>
      <c r="H32" s="487"/>
      <c r="I32" s="490">
        <f>VLOOKUP($C32,'10-ChuChuyen'!$C$8:$AF$33,30,0)</f>
        <v>130.1035</v>
      </c>
      <c r="J32" s="496">
        <f t="shared" si="1"/>
        <v>0</v>
      </c>
      <c r="K32" s="487"/>
    </row>
    <row r="33" spans="1:11" ht="15" customHeight="1">
      <c r="A33" s="166" t="s">
        <v>135</v>
      </c>
      <c r="B33" s="167" t="s">
        <v>136</v>
      </c>
      <c r="C33" s="168" t="s">
        <v>137</v>
      </c>
      <c r="D33" s="485">
        <f>'01-TKDD'!D34</f>
        <v>203.96112</v>
      </c>
      <c r="E33" s="488">
        <f>VLOOKUP($C33,'10-ChuChuyen'!$C$8:$D$33,2,0)</f>
        <v>203.96112</v>
      </c>
      <c r="F33" s="485">
        <f t="shared" si="0"/>
        <v>0</v>
      </c>
      <c r="G33" s="489"/>
      <c r="H33" s="487"/>
      <c r="I33" s="490">
        <f>VLOOKUP($C33,'10-ChuChuyen'!$C$8:$AF$33,30,0)</f>
        <v>203.96112</v>
      </c>
      <c r="J33" s="496">
        <f t="shared" si="1"/>
        <v>0</v>
      </c>
      <c r="K33" s="487"/>
    </row>
    <row r="34" spans="1:11" ht="15" customHeight="1">
      <c r="A34" s="166" t="s">
        <v>143</v>
      </c>
      <c r="B34" s="167" t="s">
        <v>144</v>
      </c>
      <c r="C34" s="168" t="s">
        <v>145</v>
      </c>
      <c r="D34" s="485">
        <f>'01-TKDD'!D35</f>
        <v>1424.1611</v>
      </c>
      <c r="E34" s="488">
        <f>VLOOKUP($C34,'10-ChuChuyen'!$C$8:$D$33,2,0)</f>
        <v>1419.3705</v>
      </c>
      <c r="F34" s="485">
        <f t="shared" si="0"/>
        <v>4.79060000000004</v>
      </c>
      <c r="G34" s="489"/>
      <c r="H34" s="487"/>
      <c r="I34" s="490">
        <f>VLOOKUP($C34,'10-ChuChuyen'!$C$8:$AF$33,30,0)</f>
        <v>1424.1611</v>
      </c>
      <c r="J34" s="496">
        <f t="shared" si="1"/>
        <v>0</v>
      </c>
      <c r="K34" s="487"/>
    </row>
    <row r="35" spans="1:11" ht="15" customHeight="1">
      <c r="A35" s="166" t="s">
        <v>173</v>
      </c>
      <c r="B35" s="167" t="s">
        <v>174</v>
      </c>
      <c r="C35" s="168" t="s">
        <v>29</v>
      </c>
      <c r="D35" s="485">
        <f>'01-TKDD'!D36</f>
        <v>63.8735</v>
      </c>
      <c r="E35" s="488">
        <f>VLOOKUP($C35,'10-ChuChuyen'!$C$8:$D$33,2,0)</f>
        <v>63.8735</v>
      </c>
      <c r="F35" s="485">
        <f t="shared" si="0"/>
        <v>0</v>
      </c>
      <c r="G35" s="489"/>
      <c r="H35" s="487"/>
      <c r="I35" s="490">
        <f>VLOOKUP($C35,'10-ChuChuyen'!$C$8:$AF$33,30,0)</f>
        <v>63.8735</v>
      </c>
      <c r="J35" s="487">
        <f t="shared" si="1"/>
        <v>0</v>
      </c>
      <c r="K35" s="487"/>
    </row>
    <row r="36" spans="1:11" ht="15" customHeight="1">
      <c r="A36" s="166" t="s">
        <v>175</v>
      </c>
      <c r="B36" s="167" t="s">
        <v>176</v>
      </c>
      <c r="C36" s="168" t="s">
        <v>28</v>
      </c>
      <c r="D36" s="485">
        <f>'01-TKDD'!D37</f>
        <v>4.4151</v>
      </c>
      <c r="E36" s="488">
        <f>VLOOKUP($C36,'10-ChuChuyen'!$C$8:$D$33,2,0)</f>
        <v>4.4151</v>
      </c>
      <c r="F36" s="485">
        <f t="shared" si="0"/>
        <v>0</v>
      </c>
      <c r="G36" s="489"/>
      <c r="H36" s="487"/>
      <c r="I36" s="490">
        <f>VLOOKUP($C36,'10-ChuChuyen'!$C$8:$AF$33,30,0)</f>
        <v>4.4151</v>
      </c>
      <c r="J36" s="487">
        <f t="shared" si="1"/>
        <v>0</v>
      </c>
      <c r="K36" s="487"/>
    </row>
    <row r="37" spans="1:11" ht="15" customHeight="1">
      <c r="A37" s="166" t="s">
        <v>177</v>
      </c>
      <c r="B37" s="167" t="s">
        <v>178</v>
      </c>
      <c r="C37" s="168" t="s">
        <v>22</v>
      </c>
      <c r="D37" s="485">
        <f>'01-TKDD'!D38</f>
        <v>66.5881</v>
      </c>
      <c r="E37" s="488">
        <f>VLOOKUP($C37,'10-ChuChuyen'!$C$8:$D$33,2,0)</f>
        <v>66.5881</v>
      </c>
      <c r="F37" s="485">
        <f t="shared" si="0"/>
        <v>0</v>
      </c>
      <c r="G37" s="489"/>
      <c r="H37" s="487"/>
      <c r="I37" s="490">
        <f>VLOOKUP($C37,'10-ChuChuyen'!$C$8:$AF$33,30,0)</f>
        <v>66.5881</v>
      </c>
      <c r="J37" s="487">
        <f t="shared" si="1"/>
        <v>0</v>
      </c>
      <c r="K37" s="487"/>
    </row>
    <row r="38" spans="1:11" ht="15" customHeight="1">
      <c r="A38" s="166" t="s">
        <v>179</v>
      </c>
      <c r="B38" s="167" t="s">
        <v>180</v>
      </c>
      <c r="C38" s="168" t="s">
        <v>27</v>
      </c>
      <c r="D38" s="485">
        <f>'01-TKDD'!D39</f>
        <v>1200.2706000000003</v>
      </c>
      <c r="E38" s="488">
        <f>VLOOKUP($C38,'10-ChuChuyen'!$C$8:$D$33,2,0)</f>
        <v>1200.2705999999998</v>
      </c>
      <c r="F38" s="485">
        <f t="shared" si="0"/>
        <v>0</v>
      </c>
      <c r="G38" s="489"/>
      <c r="H38" s="487"/>
      <c r="I38" s="490">
        <f>VLOOKUP($C38,'10-ChuChuyen'!$C$8:$AF$33,30,0)</f>
        <v>1200.2705999999998</v>
      </c>
      <c r="J38" s="487">
        <f t="shared" si="1"/>
        <v>0</v>
      </c>
      <c r="K38" s="487"/>
    </row>
    <row r="39" spans="1:11" ht="15" customHeight="1">
      <c r="A39" s="166" t="s">
        <v>181</v>
      </c>
      <c r="B39" s="167" t="s">
        <v>182</v>
      </c>
      <c r="C39" s="168" t="s">
        <v>183</v>
      </c>
      <c r="D39" s="485">
        <f>'01-TKDD'!D40</f>
        <v>17592.6438</v>
      </c>
      <c r="E39" s="488">
        <f>VLOOKUP($C39,'10-ChuChuyen'!$C$8:$D$33,2,0)</f>
        <v>17592.6438</v>
      </c>
      <c r="F39" s="485">
        <f t="shared" si="0"/>
        <v>0</v>
      </c>
      <c r="G39" s="489"/>
      <c r="H39" s="487"/>
      <c r="I39" s="490">
        <f>VLOOKUP($C39,'10-ChuChuyen'!$C$8:$AF$33,30,0)</f>
        <v>17592.6438</v>
      </c>
      <c r="J39" s="487">
        <f t="shared" si="1"/>
        <v>0</v>
      </c>
      <c r="K39" s="487"/>
    </row>
    <row r="40" spans="1:11" ht="15" customHeight="1">
      <c r="A40" s="166" t="s">
        <v>184</v>
      </c>
      <c r="B40" s="169" t="s">
        <v>185</v>
      </c>
      <c r="C40" s="168" t="s">
        <v>186</v>
      </c>
      <c r="D40" s="485">
        <f>'01-TKDD'!D41</f>
        <v>0</v>
      </c>
      <c r="E40" s="488">
        <f>VLOOKUP($C40,'10-ChuChuyen'!$C$8:$D$33,2,0)</f>
        <v>0</v>
      </c>
      <c r="F40" s="485">
        <f t="shared" si="0"/>
        <v>0</v>
      </c>
      <c r="G40" s="489"/>
      <c r="H40" s="487"/>
      <c r="I40" s="490">
        <f>VLOOKUP($C40,'10-ChuChuyen'!$C$8:$AF$33,30,0)</f>
        <v>0</v>
      </c>
      <c r="J40" s="487">
        <f t="shared" si="1"/>
        <v>0</v>
      </c>
      <c r="K40" s="487"/>
    </row>
    <row r="41" spans="1:11" ht="15" customHeight="1">
      <c r="A41" s="160">
        <v>3</v>
      </c>
      <c r="B41" s="161" t="s">
        <v>187</v>
      </c>
      <c r="C41" s="162" t="s">
        <v>188</v>
      </c>
      <c r="D41" s="485">
        <f>'01-TKDD'!D42</f>
        <v>4.4897</v>
      </c>
      <c r="E41" s="488">
        <f>SUM(E42:E44)</f>
        <v>4.4897</v>
      </c>
      <c r="F41" s="485">
        <f t="shared" si="0"/>
        <v>0</v>
      </c>
      <c r="G41" s="489"/>
      <c r="H41" s="487"/>
      <c r="I41" s="488">
        <f>SUM(I42:I44)</f>
        <v>4.4897</v>
      </c>
      <c r="J41" s="487">
        <f t="shared" si="1"/>
        <v>0</v>
      </c>
      <c r="K41" s="487"/>
    </row>
    <row r="42" spans="1:11" ht="15" customHeight="1">
      <c r="A42" s="166" t="s">
        <v>189</v>
      </c>
      <c r="B42" s="169" t="s">
        <v>190</v>
      </c>
      <c r="C42" s="168" t="s">
        <v>191</v>
      </c>
      <c r="D42" s="485">
        <f>'01-TKDD'!D43</f>
        <v>0</v>
      </c>
      <c r="E42" s="488">
        <f>VLOOKUP($C42,'10-ChuChuyen'!$C$8:$D$33,2,0)</f>
        <v>0</v>
      </c>
      <c r="F42" s="485">
        <f t="shared" si="0"/>
        <v>0</v>
      </c>
      <c r="G42" s="489"/>
      <c r="H42" s="487"/>
      <c r="I42" s="490">
        <f>VLOOKUP($C42,'10-ChuChuyen'!$C$8:$AF$33,30,0)</f>
        <v>0</v>
      </c>
      <c r="J42" s="487">
        <f t="shared" si="1"/>
        <v>0</v>
      </c>
      <c r="K42" s="487"/>
    </row>
    <row r="43" spans="1:11" ht="15" customHeight="1">
      <c r="A43" s="166" t="s">
        <v>192</v>
      </c>
      <c r="B43" s="169" t="s">
        <v>193</v>
      </c>
      <c r="C43" s="168" t="s">
        <v>194</v>
      </c>
      <c r="D43" s="485">
        <f>'01-TKDD'!D44</f>
        <v>2.38</v>
      </c>
      <c r="E43" s="488">
        <f>VLOOKUP($C43,'10-ChuChuyen'!$C$8:$D$33,2,0)</f>
        <v>2.38</v>
      </c>
      <c r="F43" s="485">
        <f t="shared" si="0"/>
        <v>0</v>
      </c>
      <c r="G43" s="489"/>
      <c r="H43" s="487"/>
      <c r="I43" s="490">
        <f>VLOOKUP($C43,'10-ChuChuyen'!$C$8:$AF$33,30,0)</f>
        <v>2.38</v>
      </c>
      <c r="J43" s="487">
        <f t="shared" si="1"/>
        <v>0</v>
      </c>
      <c r="K43" s="487"/>
    </row>
    <row r="44" spans="1:11" ht="15" customHeight="1">
      <c r="A44" s="170" t="s">
        <v>195</v>
      </c>
      <c r="B44" s="171" t="s">
        <v>196</v>
      </c>
      <c r="C44" s="172" t="s">
        <v>197</v>
      </c>
      <c r="D44" s="491">
        <f>'01-TKDD'!D45</f>
        <v>2.1097</v>
      </c>
      <c r="E44" s="492">
        <f>VLOOKUP($C44,'10-ChuChuyen'!$C$8:$D$33,2,0)</f>
        <v>2.1097</v>
      </c>
      <c r="F44" s="491">
        <f t="shared" si="0"/>
        <v>0</v>
      </c>
      <c r="G44" s="493"/>
      <c r="H44" s="487"/>
      <c r="I44" s="494">
        <f>VLOOKUP($C44,'10-ChuChuyen'!$C$8:$AF$33,30,0)</f>
        <v>2.1097</v>
      </c>
      <c r="J44" s="487">
        <f t="shared" si="1"/>
        <v>0</v>
      </c>
      <c r="K44" s="487"/>
    </row>
    <row r="45" spans="1:11" s="9" customFormat="1" ht="16.5" customHeight="1">
      <c r="A45" s="556" t="s">
        <v>455</v>
      </c>
      <c r="B45" s="556"/>
      <c r="C45" s="556"/>
      <c r="D45" s="588" t="s">
        <v>462</v>
      </c>
      <c r="E45" s="588"/>
      <c r="F45" s="588"/>
      <c r="G45" s="588"/>
      <c r="H45" s="26"/>
      <c r="I45" s="26"/>
      <c r="J45" s="26"/>
      <c r="K45" s="26"/>
    </row>
    <row r="46" spans="1:12" s="9" customFormat="1" ht="12.75" customHeight="1">
      <c r="A46" s="500" t="s">
        <v>467</v>
      </c>
      <c r="B46" s="500"/>
      <c r="C46" s="500"/>
      <c r="D46" s="533" t="s">
        <v>448</v>
      </c>
      <c r="E46" s="533"/>
      <c r="F46" s="533"/>
      <c r="G46" s="533"/>
      <c r="H46" s="16"/>
      <c r="I46" s="16"/>
      <c r="J46" s="16"/>
      <c r="K46" s="16"/>
      <c r="L46" s="16"/>
    </row>
    <row r="47" spans="1:11" s="9" customFormat="1" ht="12.75" customHeight="1">
      <c r="A47" s="500" t="s">
        <v>468</v>
      </c>
      <c r="B47" s="500"/>
      <c r="C47" s="500"/>
      <c r="D47" s="59"/>
      <c r="E47" s="587"/>
      <c r="F47" s="587"/>
      <c r="G47" s="587"/>
      <c r="H47" s="27"/>
      <c r="I47" s="27"/>
      <c r="J47" s="27"/>
      <c r="K47" s="27"/>
    </row>
    <row r="48" spans="1:7" ht="12.75">
      <c r="A48" s="17"/>
      <c r="B48" s="17"/>
      <c r="C48" s="64"/>
      <c r="D48" s="64"/>
      <c r="E48" s="64"/>
      <c r="F48" s="64"/>
      <c r="G48" s="64"/>
    </row>
    <row r="49" spans="1:12" ht="12.75">
      <c r="A49" s="61"/>
      <c r="B49" s="64"/>
      <c r="C49" s="64"/>
      <c r="D49" s="64"/>
      <c r="E49" s="64"/>
      <c r="F49" s="64"/>
      <c r="G49" s="64"/>
      <c r="H49" s="585"/>
      <c r="I49" s="585"/>
      <c r="J49" s="585"/>
      <c r="K49" s="585"/>
      <c r="L49" s="585"/>
    </row>
    <row r="50" spans="8:12" ht="12.75">
      <c r="H50" s="590"/>
      <c r="I50" s="590"/>
      <c r="J50" s="590"/>
      <c r="K50" s="590"/>
      <c r="L50" s="590"/>
    </row>
    <row r="51" spans="8:12" ht="12.75">
      <c r="H51" s="590"/>
      <c r="I51" s="590"/>
      <c r="J51" s="590"/>
      <c r="K51" s="590"/>
      <c r="L51" s="590"/>
    </row>
    <row r="57" s="8" customFormat="1" ht="12.75">
      <c r="A57" s="53"/>
    </row>
  </sheetData>
  <sheetProtection/>
  <mergeCells count="22">
    <mergeCell ref="D7:D8"/>
    <mergeCell ref="E7:F7"/>
    <mergeCell ref="G7:G8"/>
    <mergeCell ref="H50:L50"/>
    <mergeCell ref="H51:L51"/>
    <mergeCell ref="M9:N9"/>
    <mergeCell ref="A45:C45"/>
    <mergeCell ref="A46:C46"/>
    <mergeCell ref="A47:C47"/>
    <mergeCell ref="E47:G47"/>
    <mergeCell ref="D46:G46"/>
    <mergeCell ref="D45:G45"/>
    <mergeCell ref="B3:E3"/>
    <mergeCell ref="B4:E4"/>
    <mergeCell ref="A3:A5"/>
    <mergeCell ref="B1:E1"/>
    <mergeCell ref="B2:E2"/>
    <mergeCell ref="H49:L49"/>
    <mergeCell ref="F6:G6"/>
    <mergeCell ref="A7:A8"/>
    <mergeCell ref="B7:B8"/>
    <mergeCell ref="C7:C8"/>
  </mergeCells>
  <printOptions horizontalCentered="1"/>
  <pageMargins left="0.5" right="0.0393700787401575" top="0.23" bottom="0.39" header="0.37" footer="0.17"/>
  <pageSetup firstPageNumber="1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59"/>
  <sheetViews>
    <sheetView zoomScalePageLayoutView="0" workbookViewId="0" topLeftCell="A31">
      <selection activeCell="A47" sqref="A47:C48"/>
    </sheetView>
  </sheetViews>
  <sheetFormatPr defaultColWidth="9.140625" defaultRowHeight="12.75"/>
  <cols>
    <col min="1" max="1" width="5.7109375" style="4" bestFit="1" customWidth="1"/>
    <col min="2" max="2" width="39.7109375" style="7" customWidth="1"/>
    <col min="3" max="3" width="5.7109375" style="7" customWidth="1"/>
    <col min="4" max="7" width="14.7109375" style="7" customWidth="1"/>
    <col min="8" max="8" width="14.140625" style="7" customWidth="1"/>
    <col min="9" max="10" width="14.7109375" style="7" customWidth="1"/>
    <col min="11" max="11" width="15.57421875" style="7" customWidth="1"/>
    <col min="12" max="12" width="16.421875" style="7" customWidth="1"/>
    <col min="13" max="13" width="13.140625" style="7" customWidth="1"/>
    <col min="14" max="14" width="13.28125" style="7" customWidth="1"/>
    <col min="15" max="15" width="13.140625" style="7" customWidth="1"/>
    <col min="16" max="16" width="12.7109375" style="7" customWidth="1"/>
    <col min="17" max="16384" width="9.140625" style="7" customWidth="1"/>
  </cols>
  <sheetData>
    <row r="1" spans="1:14" ht="15.75">
      <c r="A1" s="67"/>
      <c r="B1" s="5"/>
      <c r="C1" s="33"/>
      <c r="D1" s="543" t="s">
        <v>33</v>
      </c>
      <c r="E1" s="543"/>
      <c r="F1" s="543"/>
      <c r="G1" s="543"/>
      <c r="H1" s="543"/>
      <c r="I1" s="543"/>
      <c r="J1" s="543"/>
      <c r="K1" s="68"/>
      <c r="L1" s="68"/>
      <c r="M1" s="68"/>
      <c r="N1" s="68"/>
    </row>
    <row r="2" spans="1:14" ht="12" customHeight="1">
      <c r="A2" s="67"/>
      <c r="B2" s="5"/>
      <c r="C2" s="33"/>
      <c r="D2" s="544" t="s">
        <v>227</v>
      </c>
      <c r="E2" s="544"/>
      <c r="F2" s="544"/>
      <c r="G2" s="544"/>
      <c r="H2" s="544"/>
      <c r="I2" s="544"/>
      <c r="J2" s="544"/>
      <c r="K2" s="134" t="s">
        <v>466</v>
      </c>
      <c r="L2" s="66"/>
      <c r="N2" s="69"/>
    </row>
    <row r="3" spans="1:14" ht="18.75" customHeight="1">
      <c r="A3" s="67"/>
      <c r="B3" s="216" t="s">
        <v>323</v>
      </c>
      <c r="C3" s="33"/>
      <c r="D3" s="543" t="s">
        <v>324</v>
      </c>
      <c r="E3" s="543"/>
      <c r="F3" s="543"/>
      <c r="G3" s="543"/>
      <c r="H3" s="543"/>
      <c r="I3" s="543"/>
      <c r="J3" s="543"/>
      <c r="K3" s="54" t="s">
        <v>446</v>
      </c>
      <c r="L3" s="19"/>
      <c r="N3" s="70"/>
    </row>
    <row r="4" spans="1:14" ht="15" customHeight="1">
      <c r="A4" s="67"/>
      <c r="B4" s="62"/>
      <c r="C4" s="33"/>
      <c r="D4" s="546" t="s">
        <v>464</v>
      </c>
      <c r="E4" s="546"/>
      <c r="F4" s="546"/>
      <c r="G4" s="546"/>
      <c r="H4" s="546"/>
      <c r="I4" s="546"/>
      <c r="J4" s="546"/>
      <c r="K4" s="54" t="s">
        <v>325</v>
      </c>
      <c r="L4" s="19"/>
      <c r="N4" s="70"/>
    </row>
    <row r="5" spans="2:14" ht="12" customHeight="1">
      <c r="B5" s="9"/>
      <c r="C5" s="6"/>
      <c r="D5" s="598" t="s">
        <v>1</v>
      </c>
      <c r="E5" s="598"/>
      <c r="F5" s="598"/>
      <c r="G5" s="598"/>
      <c r="H5" s="598"/>
      <c r="I5" s="598"/>
      <c r="J5" s="598"/>
      <c r="K5" s="598"/>
      <c r="L5" s="71"/>
      <c r="M5" s="71"/>
      <c r="N5" s="71"/>
    </row>
    <row r="6" spans="3:12" ht="18.75">
      <c r="C6" s="36"/>
      <c r="D6" s="23"/>
      <c r="E6" s="23"/>
      <c r="F6" s="23"/>
      <c r="G6" s="23"/>
      <c r="H6" s="23"/>
      <c r="I6" s="23"/>
      <c r="K6" s="560" t="s">
        <v>230</v>
      </c>
      <c r="L6" s="560"/>
    </row>
    <row r="7" spans="1:12" s="72" customFormat="1" ht="36.75" customHeight="1">
      <c r="A7" s="541" t="s">
        <v>39</v>
      </c>
      <c r="B7" s="541" t="s">
        <v>198</v>
      </c>
      <c r="C7" s="595" t="s">
        <v>41</v>
      </c>
      <c r="D7" s="541" t="s">
        <v>326</v>
      </c>
      <c r="E7" s="541"/>
      <c r="F7" s="541"/>
      <c r="G7" s="541" t="s">
        <v>327</v>
      </c>
      <c r="H7" s="541"/>
      <c r="I7" s="541"/>
      <c r="J7" s="541"/>
      <c r="K7" s="541"/>
      <c r="L7" s="541"/>
    </row>
    <row r="8" spans="1:12" s="72" customFormat="1" ht="14.25" customHeight="1">
      <c r="A8" s="541"/>
      <c r="B8" s="541"/>
      <c r="C8" s="596"/>
      <c r="D8" s="536" t="s">
        <v>328</v>
      </c>
      <c r="E8" s="536" t="s">
        <v>329</v>
      </c>
      <c r="F8" s="536" t="s">
        <v>330</v>
      </c>
      <c r="G8" s="238" t="s">
        <v>331</v>
      </c>
      <c r="H8" s="238"/>
      <c r="I8" s="238"/>
      <c r="J8" s="597" t="s">
        <v>332</v>
      </c>
      <c r="K8" s="597"/>
      <c r="L8" s="597"/>
    </row>
    <row r="9" spans="1:12" s="72" customFormat="1" ht="66" customHeight="1">
      <c r="A9" s="541"/>
      <c r="B9" s="541"/>
      <c r="C9" s="596"/>
      <c r="D9" s="536"/>
      <c r="E9" s="536"/>
      <c r="F9" s="536"/>
      <c r="G9" s="139" t="s">
        <v>333</v>
      </c>
      <c r="H9" s="139" t="s">
        <v>334</v>
      </c>
      <c r="I9" s="139" t="s">
        <v>335</v>
      </c>
      <c r="J9" s="139" t="s">
        <v>333</v>
      </c>
      <c r="K9" s="139" t="s">
        <v>334</v>
      </c>
      <c r="L9" s="139" t="s">
        <v>335</v>
      </c>
    </row>
    <row r="10" spans="1:12" s="25" customFormat="1" ht="15" customHeight="1">
      <c r="A10" s="239">
        <v>1</v>
      </c>
      <c r="B10" s="239">
        <v>2</v>
      </c>
      <c r="C10" s="217">
        <v>3</v>
      </c>
      <c r="D10" s="237">
        <v>4</v>
      </c>
      <c r="E10" s="237">
        <v>5</v>
      </c>
      <c r="F10" s="237" t="s">
        <v>336</v>
      </c>
      <c r="G10" s="237">
        <v>7</v>
      </c>
      <c r="H10" s="237">
        <v>8</v>
      </c>
      <c r="I10" s="237" t="s">
        <v>337</v>
      </c>
      <c r="J10" s="237">
        <v>10</v>
      </c>
      <c r="K10" s="237">
        <v>11</v>
      </c>
      <c r="L10" s="237" t="s">
        <v>338</v>
      </c>
    </row>
    <row r="11" spans="1:14" s="425" customFormat="1" ht="15" customHeight="1">
      <c r="A11" s="173"/>
      <c r="B11" s="174" t="s">
        <v>322</v>
      </c>
      <c r="C11" s="174"/>
      <c r="D11" s="427">
        <f>ROUND('01-TKDD'!D11,2)</f>
        <v>97135.41</v>
      </c>
      <c r="E11" s="427">
        <f>E12+E25+E42</f>
        <v>97135.40999999999</v>
      </c>
      <c r="F11" s="431">
        <f>D11-E11</f>
        <v>0</v>
      </c>
      <c r="G11" s="427">
        <f>G12+G25+G42</f>
        <v>37.433700000005615</v>
      </c>
      <c r="H11" s="427">
        <f>H12+H25+H42</f>
        <v>326.50000000000006</v>
      </c>
      <c r="I11" s="431">
        <f>G11-H11</f>
        <v>-289.06629999999444</v>
      </c>
      <c r="J11" s="427">
        <f>J12+J25+J42</f>
        <v>37.43370000000034</v>
      </c>
      <c r="K11" s="427">
        <f>K12+K25+K42</f>
        <v>326.5</v>
      </c>
      <c r="L11" s="431">
        <f>J11-K11</f>
        <v>-289.06629999999967</v>
      </c>
      <c r="M11" s="436"/>
      <c r="N11" s="436"/>
    </row>
    <row r="12" spans="1:14" s="425" customFormat="1" ht="15" customHeight="1">
      <c r="A12" s="175">
        <v>1</v>
      </c>
      <c r="B12" s="176" t="s">
        <v>46</v>
      </c>
      <c r="C12" s="177" t="s">
        <v>47</v>
      </c>
      <c r="D12" s="428">
        <f>ROUND('01-TKDD'!D12,2)</f>
        <v>75185.18</v>
      </c>
      <c r="E12" s="428">
        <f>E13+E18+E22+E23+E24</f>
        <v>74523.82999999999</v>
      </c>
      <c r="F12" s="432">
        <f aca="true" t="shared" si="0" ref="F12:I45">D12-E12</f>
        <v>661.3500000000058</v>
      </c>
      <c r="G12" s="428">
        <f>G13+G18+G22+G23+G24</f>
        <v>37.35420000000556</v>
      </c>
      <c r="H12" s="428">
        <f>H13+H18+H22+H23+H24</f>
        <v>302.57000000000005</v>
      </c>
      <c r="I12" s="432">
        <f t="shared" si="0"/>
        <v>-265.2157999999945</v>
      </c>
      <c r="J12" s="428">
        <f>J13+J18+J22+J23+J24</f>
        <v>24.827500000000285</v>
      </c>
      <c r="K12" s="428">
        <f>K13+K18+K22+K23+K24</f>
        <v>37.03</v>
      </c>
      <c r="L12" s="432">
        <f aca="true" t="shared" si="1" ref="L12:L45">J12-K12</f>
        <v>-12.202499999999716</v>
      </c>
      <c r="M12" s="436"/>
      <c r="N12" s="436"/>
    </row>
    <row r="13" spans="1:14" s="426" customFormat="1" ht="15" customHeight="1">
      <c r="A13" s="178" t="s">
        <v>48</v>
      </c>
      <c r="B13" s="179" t="s">
        <v>49</v>
      </c>
      <c r="C13" s="180" t="s">
        <v>50</v>
      </c>
      <c r="D13" s="429">
        <f>ROUND('01-TKDD'!D13,2)</f>
        <v>41002.35</v>
      </c>
      <c r="E13" s="429">
        <f>E14+E17</f>
        <v>40411.259999999995</v>
      </c>
      <c r="F13" s="433">
        <f t="shared" si="0"/>
        <v>591.0900000000038</v>
      </c>
      <c r="G13" s="429">
        <f>G14+G17</f>
        <v>35.51890000000458</v>
      </c>
      <c r="H13" s="429">
        <f>H14+H17</f>
        <v>194.47000000000003</v>
      </c>
      <c r="I13" s="433">
        <f t="shared" si="0"/>
        <v>-158.95109999999545</v>
      </c>
      <c r="J13" s="429">
        <f>J14+J17</f>
        <v>0.0478000000002794</v>
      </c>
      <c r="K13" s="429">
        <f>K14+K17</f>
        <v>0</v>
      </c>
      <c r="L13" s="433">
        <f t="shared" si="1"/>
        <v>0.0478000000002794</v>
      </c>
      <c r="M13" s="437"/>
      <c r="N13" s="437"/>
    </row>
    <row r="14" spans="1:14" s="52" customFormat="1" ht="15" customHeight="1">
      <c r="A14" s="181" t="s">
        <v>51</v>
      </c>
      <c r="B14" s="57" t="s">
        <v>52</v>
      </c>
      <c r="C14" s="182" t="s">
        <v>53</v>
      </c>
      <c r="D14" s="430">
        <f>ROUND('01-TKDD'!D14,2)</f>
        <v>8912.7</v>
      </c>
      <c r="E14" s="430">
        <f>SUM(E15:E16)</f>
        <v>8587.8</v>
      </c>
      <c r="F14" s="434">
        <f t="shared" si="0"/>
        <v>324.90000000000146</v>
      </c>
      <c r="G14" s="430">
        <f>SUM(G15:G16)</f>
        <v>7.405300000000352</v>
      </c>
      <c r="H14" s="430">
        <f>SUM(H15:H16)</f>
        <v>57.230000000000004</v>
      </c>
      <c r="I14" s="434">
        <f t="shared" si="0"/>
        <v>-49.82469999999965</v>
      </c>
      <c r="J14" s="430">
        <f>SUM(J15:J16)</f>
        <v>0</v>
      </c>
      <c r="K14" s="430">
        <f>SUM(K15:K16)</f>
        <v>0</v>
      </c>
      <c r="L14" s="434">
        <f t="shared" si="1"/>
        <v>0</v>
      </c>
      <c r="M14" s="438"/>
      <c r="N14" s="438"/>
    </row>
    <row r="15" spans="1:14" s="446" customFormat="1" ht="15" customHeight="1">
      <c r="A15" s="439" t="s">
        <v>54</v>
      </c>
      <c r="B15" s="440" t="s">
        <v>55</v>
      </c>
      <c r="C15" s="441" t="s">
        <v>56</v>
      </c>
      <c r="D15" s="442">
        <f>ROUND('01-TKDD'!D15,2)</f>
        <v>4222.62</v>
      </c>
      <c r="E15" s="443">
        <v>4165.68</v>
      </c>
      <c r="F15" s="444">
        <f t="shared" si="0"/>
        <v>56.9399999999996</v>
      </c>
      <c r="G15" s="442">
        <f>SUM('10-ChuChuyen'!E8:AE8)-'10-ChuChuyen'!E8</f>
        <v>3.324700000000121</v>
      </c>
      <c r="H15" s="443">
        <v>11.77</v>
      </c>
      <c r="I15" s="444">
        <f t="shared" si="0"/>
        <v>-8.445299999999879</v>
      </c>
      <c r="J15" s="442">
        <f>SUM('10-ChuChuyen'!E8:E34)-'10-ChuChuyen'!E8</f>
        <v>0</v>
      </c>
      <c r="K15" s="443">
        <v>0</v>
      </c>
      <c r="L15" s="444">
        <f t="shared" si="1"/>
        <v>0</v>
      </c>
      <c r="M15" s="445"/>
      <c r="N15" s="445"/>
    </row>
    <row r="16" spans="1:14" s="446" customFormat="1" ht="15" customHeight="1">
      <c r="A16" s="439" t="s">
        <v>65</v>
      </c>
      <c r="B16" s="440" t="s">
        <v>66</v>
      </c>
      <c r="C16" s="441" t="s">
        <v>67</v>
      </c>
      <c r="D16" s="442">
        <f>ROUND('01-TKDD'!D16,2)</f>
        <v>4690.08</v>
      </c>
      <c r="E16" s="443">
        <v>4422.12</v>
      </c>
      <c r="F16" s="444">
        <f t="shared" si="0"/>
        <v>267.96000000000004</v>
      </c>
      <c r="G16" s="442">
        <f>SUM('10-ChuChuyen'!E9:AE9)-'10-ChuChuyen'!F9</f>
        <v>4.080600000000231</v>
      </c>
      <c r="H16" s="443">
        <v>45.46</v>
      </c>
      <c r="I16" s="444">
        <f t="shared" si="0"/>
        <v>-41.37939999999977</v>
      </c>
      <c r="J16" s="442">
        <f>SUM('10-ChuChuyen'!F8:F34)-'10-ChuChuyen'!F9</f>
        <v>0</v>
      </c>
      <c r="K16" s="443">
        <v>0</v>
      </c>
      <c r="L16" s="444">
        <f t="shared" si="1"/>
        <v>0</v>
      </c>
      <c r="M16" s="445"/>
      <c r="N16" s="445"/>
    </row>
    <row r="17" spans="1:14" s="446" customFormat="1" ht="15" customHeight="1">
      <c r="A17" s="439" t="s">
        <v>68</v>
      </c>
      <c r="B17" s="440" t="s">
        <v>69</v>
      </c>
      <c r="C17" s="441" t="s">
        <v>8</v>
      </c>
      <c r="D17" s="442">
        <f>ROUND('01-TKDD'!D17,2)</f>
        <v>32089.66</v>
      </c>
      <c r="E17" s="443">
        <v>31823.46</v>
      </c>
      <c r="F17" s="444">
        <f t="shared" si="0"/>
        <v>266.2000000000007</v>
      </c>
      <c r="G17" s="442">
        <f>SUM('10-ChuChuyen'!E10:AE10)-'10-ChuChuyen'!G10</f>
        <v>28.113600000004226</v>
      </c>
      <c r="H17" s="443">
        <v>137.24</v>
      </c>
      <c r="I17" s="444">
        <f t="shared" si="0"/>
        <v>-109.12639999999578</v>
      </c>
      <c r="J17" s="442">
        <f>SUM('10-ChuChuyen'!G8:G34)-'10-ChuChuyen'!G10</f>
        <v>0.0478000000002794</v>
      </c>
      <c r="K17" s="443">
        <v>0</v>
      </c>
      <c r="L17" s="444">
        <f t="shared" si="1"/>
        <v>0.0478000000002794</v>
      </c>
      <c r="M17" s="445"/>
      <c r="N17" s="445"/>
    </row>
    <row r="18" spans="1:14" s="426" customFormat="1" ht="15" customHeight="1">
      <c r="A18" s="178" t="s">
        <v>70</v>
      </c>
      <c r="B18" s="179" t="s">
        <v>71</v>
      </c>
      <c r="C18" s="180" t="s">
        <v>72</v>
      </c>
      <c r="D18" s="429">
        <f>ROUND('01-TKDD'!D18,2)</f>
        <v>33539.41</v>
      </c>
      <c r="E18" s="429">
        <f>SUM(E19:E21)</f>
        <v>33319.66</v>
      </c>
      <c r="F18" s="433">
        <f t="shared" si="0"/>
        <v>219.75</v>
      </c>
      <c r="G18" s="429">
        <f>SUM(G19:G21)</f>
        <v>1.3296000000009371</v>
      </c>
      <c r="H18" s="429">
        <f>SUM(H19:H21)</f>
        <v>106.36</v>
      </c>
      <c r="I18" s="433">
        <f t="shared" si="0"/>
        <v>-105.03039999999906</v>
      </c>
      <c r="J18" s="429">
        <f>SUM(J19:J21)</f>
        <v>0</v>
      </c>
      <c r="K18" s="429">
        <f>SUM(K19:K21)</f>
        <v>0</v>
      </c>
      <c r="L18" s="433">
        <f t="shared" si="1"/>
        <v>0</v>
      </c>
      <c r="M18" s="437"/>
      <c r="N18" s="437"/>
    </row>
    <row r="19" spans="1:14" s="446" customFormat="1" ht="15" customHeight="1">
      <c r="A19" s="439" t="s">
        <v>73</v>
      </c>
      <c r="B19" s="440" t="s">
        <v>74</v>
      </c>
      <c r="C19" s="441" t="s">
        <v>75</v>
      </c>
      <c r="D19" s="442">
        <f>ROUND('01-TKDD'!D19,2)</f>
        <v>18187.09</v>
      </c>
      <c r="E19" s="443">
        <v>18044.04</v>
      </c>
      <c r="F19" s="444">
        <f t="shared" si="0"/>
        <v>143.04999999999927</v>
      </c>
      <c r="G19" s="442">
        <f>SUM('10-ChuChuyen'!E11:AE11)-'10-ChuChuyen'!H11</f>
        <v>1.3296000000009371</v>
      </c>
      <c r="H19" s="443">
        <v>66.17</v>
      </c>
      <c r="I19" s="444">
        <f t="shared" si="0"/>
        <v>-64.84039999999906</v>
      </c>
      <c r="J19" s="442">
        <f>SUM('10-ChuChuyen'!H8:H34)-'10-ChuChuyen'!H11</f>
        <v>0</v>
      </c>
      <c r="K19" s="443">
        <v>0</v>
      </c>
      <c r="L19" s="444">
        <f t="shared" si="1"/>
        <v>0</v>
      </c>
      <c r="M19" s="445"/>
      <c r="N19" s="445"/>
    </row>
    <row r="20" spans="1:14" s="446" customFormat="1" ht="15" customHeight="1">
      <c r="A20" s="439" t="s">
        <v>76</v>
      </c>
      <c r="B20" s="440" t="s">
        <v>77</v>
      </c>
      <c r="C20" s="441" t="s">
        <v>78</v>
      </c>
      <c r="D20" s="442">
        <f>ROUND('01-TKDD'!D20,2)</f>
        <v>15352.33</v>
      </c>
      <c r="E20" s="443">
        <v>15275.62</v>
      </c>
      <c r="F20" s="444">
        <f t="shared" si="0"/>
        <v>76.70999999999913</v>
      </c>
      <c r="G20" s="442">
        <f>SUM('10-ChuChuyen'!E12:AE12)-'10-ChuChuyen'!I12</f>
        <v>0</v>
      </c>
      <c r="H20" s="443">
        <v>40.19</v>
      </c>
      <c r="I20" s="444">
        <f t="shared" si="0"/>
        <v>-40.19</v>
      </c>
      <c r="J20" s="442">
        <f>SUM('10-ChuChuyen'!I8:I34)-'10-ChuChuyen'!I12</f>
        <v>0</v>
      </c>
      <c r="K20" s="443">
        <v>0</v>
      </c>
      <c r="L20" s="444">
        <f t="shared" si="1"/>
        <v>0</v>
      </c>
      <c r="M20" s="445"/>
      <c r="N20" s="445"/>
    </row>
    <row r="21" spans="1:14" s="446" customFormat="1" ht="15" customHeight="1">
      <c r="A21" s="439" t="s">
        <v>79</v>
      </c>
      <c r="B21" s="440" t="s">
        <v>80</v>
      </c>
      <c r="C21" s="441" t="s">
        <v>81</v>
      </c>
      <c r="D21" s="442">
        <f>ROUND('01-TKDD'!D21,2)</f>
        <v>0</v>
      </c>
      <c r="E21" s="443">
        <v>0</v>
      </c>
      <c r="F21" s="444">
        <f t="shared" si="0"/>
        <v>0</v>
      </c>
      <c r="G21" s="442">
        <f>SUM('10-ChuChuyen'!E13:AE13)-'10-ChuChuyen'!J13</f>
        <v>0</v>
      </c>
      <c r="H21" s="443">
        <v>0</v>
      </c>
      <c r="I21" s="444">
        <f t="shared" si="0"/>
        <v>0</v>
      </c>
      <c r="J21" s="442">
        <f>SUM('10-ChuChuyen'!J8:J34)-'10-ChuChuyen'!J13</f>
        <v>0</v>
      </c>
      <c r="K21" s="443">
        <v>0</v>
      </c>
      <c r="L21" s="444">
        <f t="shared" si="1"/>
        <v>0</v>
      </c>
      <c r="M21" s="445"/>
      <c r="N21" s="445"/>
    </row>
    <row r="22" spans="1:14" s="454" customFormat="1" ht="15" customHeight="1">
      <c r="A22" s="447" t="s">
        <v>82</v>
      </c>
      <c r="B22" s="448" t="s">
        <v>83</v>
      </c>
      <c r="C22" s="449" t="s">
        <v>23</v>
      </c>
      <c r="D22" s="450">
        <f>ROUND('01-TKDD'!D22,2)</f>
        <v>549.56</v>
      </c>
      <c r="E22" s="451">
        <v>548.68</v>
      </c>
      <c r="F22" s="452">
        <f t="shared" si="0"/>
        <v>0.8799999999999955</v>
      </c>
      <c r="G22" s="450">
        <f>SUM('10-ChuChuyen'!E14:AE14)-'10-ChuChuyen'!K14</f>
        <v>0.5057000000000471</v>
      </c>
      <c r="H22" s="451">
        <v>1.74</v>
      </c>
      <c r="I22" s="452">
        <f t="shared" si="0"/>
        <v>-1.2342999999999529</v>
      </c>
      <c r="J22" s="450">
        <f>SUM('10-ChuChuyen'!K8:K34)-'10-ChuChuyen'!K14</f>
        <v>0</v>
      </c>
      <c r="K22" s="451">
        <v>0</v>
      </c>
      <c r="L22" s="452">
        <f t="shared" si="1"/>
        <v>0</v>
      </c>
      <c r="M22" s="453"/>
      <c r="N22" s="453"/>
    </row>
    <row r="23" spans="1:14" s="454" customFormat="1" ht="15" customHeight="1">
      <c r="A23" s="447" t="s">
        <v>84</v>
      </c>
      <c r="B23" s="448" t="s">
        <v>85</v>
      </c>
      <c r="C23" s="449" t="s">
        <v>86</v>
      </c>
      <c r="D23" s="450">
        <f>ROUND('01-TKDD'!D23,2)</f>
        <v>0</v>
      </c>
      <c r="E23" s="451">
        <v>0</v>
      </c>
      <c r="F23" s="452">
        <f t="shared" si="0"/>
        <v>0</v>
      </c>
      <c r="G23" s="450">
        <f>SUM('10-ChuChuyen'!E15:AE15)-'10-ChuChuyen'!L15</f>
        <v>0</v>
      </c>
      <c r="H23" s="451">
        <v>0</v>
      </c>
      <c r="I23" s="452">
        <f t="shared" si="0"/>
        <v>0</v>
      </c>
      <c r="J23" s="450">
        <f>SUM('10-ChuChuyen'!L8:L34)-'10-ChuChuyen'!L15</f>
        <v>0</v>
      </c>
      <c r="K23" s="451">
        <v>0</v>
      </c>
      <c r="L23" s="452">
        <f t="shared" si="1"/>
        <v>0</v>
      </c>
      <c r="M23" s="453"/>
      <c r="N23" s="453"/>
    </row>
    <row r="24" spans="1:14" s="454" customFormat="1" ht="15" customHeight="1">
      <c r="A24" s="447" t="s">
        <v>87</v>
      </c>
      <c r="B24" s="448" t="s">
        <v>88</v>
      </c>
      <c r="C24" s="449" t="s">
        <v>5</v>
      </c>
      <c r="D24" s="450">
        <f>ROUND('01-TKDD'!D24,2)</f>
        <v>93.85</v>
      </c>
      <c r="E24" s="451">
        <v>244.23</v>
      </c>
      <c r="F24" s="452">
        <f t="shared" si="0"/>
        <v>-150.38</v>
      </c>
      <c r="G24" s="450">
        <f>SUM('10-ChuChuyen'!E16:AE16)-'10-ChuChuyen'!M16</f>
        <v>0</v>
      </c>
      <c r="H24" s="451">
        <v>0</v>
      </c>
      <c r="I24" s="452">
        <f t="shared" si="0"/>
        <v>0</v>
      </c>
      <c r="J24" s="450">
        <f>SUM('10-ChuChuyen'!M8:M34)-'10-ChuChuyen'!M16</f>
        <v>24.779700000000005</v>
      </c>
      <c r="K24" s="451">
        <v>37.03</v>
      </c>
      <c r="L24" s="452">
        <f t="shared" si="1"/>
        <v>-12.250299999999996</v>
      </c>
      <c r="M24" s="453"/>
      <c r="N24" s="453"/>
    </row>
    <row r="25" spans="1:14" s="425" customFormat="1" ht="15" customHeight="1">
      <c r="A25" s="175">
        <v>2</v>
      </c>
      <c r="B25" s="176" t="s">
        <v>89</v>
      </c>
      <c r="C25" s="177" t="s">
        <v>90</v>
      </c>
      <c r="D25" s="428">
        <f>ROUND('01-TKDD'!D25,2)</f>
        <v>21945.74</v>
      </c>
      <c r="E25" s="428">
        <f>E26+E29+E36+E37+E38+E39+E40+E41</f>
        <v>22607.079999999998</v>
      </c>
      <c r="F25" s="432">
        <f t="shared" si="0"/>
        <v>-661.3399999999965</v>
      </c>
      <c r="G25" s="428">
        <f>G26+G29+G36+G37+G38+G39+G40+G41</f>
        <v>0.07950000000005275</v>
      </c>
      <c r="H25" s="428">
        <f>H26+H29+H36+H37+H38+H39+H40+H41</f>
        <v>23.930000000000003</v>
      </c>
      <c r="I25" s="432">
        <f t="shared" si="0"/>
        <v>-23.85049999999995</v>
      </c>
      <c r="J25" s="428">
        <f>J26+J29+J36+J37+J38+J39+J40+J41</f>
        <v>12.606200000000058</v>
      </c>
      <c r="K25" s="428">
        <f>K26+K29+K36+K37+K38+K39+K40+K41</f>
        <v>289.47</v>
      </c>
      <c r="L25" s="432">
        <f t="shared" si="1"/>
        <v>-276.86379999999997</v>
      </c>
      <c r="M25" s="436"/>
      <c r="N25" s="436"/>
    </row>
    <row r="26" spans="1:14" s="425" customFormat="1" ht="15" customHeight="1">
      <c r="A26" s="175" t="s">
        <v>91</v>
      </c>
      <c r="B26" s="176" t="s">
        <v>32</v>
      </c>
      <c r="C26" s="177" t="s">
        <v>92</v>
      </c>
      <c r="D26" s="428">
        <f>ROUND('01-TKDD'!D26,2)</f>
        <v>1233.38</v>
      </c>
      <c r="E26" s="428">
        <f>SUM(E27:E28)</f>
        <v>1247.6799999999998</v>
      </c>
      <c r="F26" s="432">
        <f t="shared" si="0"/>
        <v>-14.299999999999727</v>
      </c>
      <c r="G26" s="428">
        <f>SUM(G27:G28)</f>
        <v>0.05600000000004002</v>
      </c>
      <c r="H26" s="428">
        <f>SUM(H27:H28)</f>
        <v>0</v>
      </c>
      <c r="I26" s="432">
        <f t="shared" si="0"/>
        <v>0.05600000000004002</v>
      </c>
      <c r="J26" s="428">
        <f>SUM(J27:J28)</f>
        <v>7.5364999999999895</v>
      </c>
      <c r="K26" s="428">
        <f>SUM(K27:K28)</f>
        <v>23.48</v>
      </c>
      <c r="L26" s="432">
        <f t="shared" si="1"/>
        <v>-15.94350000000001</v>
      </c>
      <c r="M26" s="436"/>
      <c r="N26" s="436"/>
    </row>
    <row r="27" spans="1:14" s="446" customFormat="1" ht="15" customHeight="1">
      <c r="A27" s="439" t="s">
        <v>93</v>
      </c>
      <c r="B27" s="440" t="s">
        <v>94</v>
      </c>
      <c r="C27" s="441" t="s">
        <v>24</v>
      </c>
      <c r="D27" s="442">
        <f>ROUND('01-TKDD'!D27,2)</f>
        <v>1131.6</v>
      </c>
      <c r="E27" s="443">
        <v>1135.86</v>
      </c>
      <c r="F27" s="444">
        <f t="shared" si="0"/>
        <v>-4.259999999999991</v>
      </c>
      <c r="G27" s="442">
        <f>SUM('10-ChuChuyen'!E17:AE17)-'10-ChuChuyen'!N17</f>
        <v>0.05600000000004002</v>
      </c>
      <c r="H27" s="443">
        <v>0</v>
      </c>
      <c r="I27" s="444">
        <f t="shared" si="0"/>
        <v>0.05600000000004002</v>
      </c>
      <c r="J27" s="442">
        <f>SUM('10-ChuChuyen'!N8:N34)-'10-ChuChuyen'!N17</f>
        <v>6.9891999999999825</v>
      </c>
      <c r="K27" s="443">
        <v>20.59</v>
      </c>
      <c r="L27" s="444">
        <f t="shared" si="1"/>
        <v>-13.600800000000017</v>
      </c>
      <c r="M27" s="445"/>
      <c r="N27" s="445"/>
    </row>
    <row r="28" spans="1:14" s="446" customFormat="1" ht="15" customHeight="1">
      <c r="A28" s="439" t="s">
        <v>95</v>
      </c>
      <c r="B28" s="440" t="s">
        <v>96</v>
      </c>
      <c r="C28" s="441" t="s">
        <v>97</v>
      </c>
      <c r="D28" s="442">
        <f>ROUND('01-TKDD'!D28,2)</f>
        <v>101.78</v>
      </c>
      <c r="E28" s="443">
        <v>111.82</v>
      </c>
      <c r="F28" s="444">
        <f t="shared" si="0"/>
        <v>-10.039999999999992</v>
      </c>
      <c r="G28" s="442">
        <f>SUM('10-ChuChuyen'!E18:AE18)-'10-ChuChuyen'!O18</f>
        <v>0</v>
      </c>
      <c r="H28" s="443">
        <v>0</v>
      </c>
      <c r="I28" s="444">
        <f t="shared" si="0"/>
        <v>0</v>
      </c>
      <c r="J28" s="442">
        <f>SUM('10-ChuChuyen'!O8:O34)-'10-ChuChuyen'!O18</f>
        <v>0.547300000000007</v>
      </c>
      <c r="K28" s="443">
        <v>2.89</v>
      </c>
      <c r="L28" s="444">
        <f t="shared" si="1"/>
        <v>-2.342699999999993</v>
      </c>
      <c r="M28" s="445"/>
      <c r="N28" s="445"/>
    </row>
    <row r="29" spans="1:14" s="425" customFormat="1" ht="15" customHeight="1">
      <c r="A29" s="175" t="s">
        <v>98</v>
      </c>
      <c r="B29" s="176" t="s">
        <v>99</v>
      </c>
      <c r="C29" s="177" t="s">
        <v>100</v>
      </c>
      <c r="D29" s="428">
        <f>ROUND('01-TKDD'!D29,2)</f>
        <v>1784.57</v>
      </c>
      <c r="E29" s="428">
        <f>SUM(E30:E35)</f>
        <v>2162.06</v>
      </c>
      <c r="F29" s="432">
        <f t="shared" si="0"/>
        <v>-377.49</v>
      </c>
      <c r="G29" s="428">
        <f>SUM(G30:G35)</f>
        <v>0.023500000000012733</v>
      </c>
      <c r="H29" s="428">
        <f>SUM(H30:H35)</f>
        <v>23.5</v>
      </c>
      <c r="I29" s="432">
        <f t="shared" si="0"/>
        <v>-23.476499999999987</v>
      </c>
      <c r="J29" s="428">
        <f>SUM(J30:J35)</f>
        <v>5.0697000000000685</v>
      </c>
      <c r="K29" s="428">
        <f>SUM(K30:K35)</f>
        <v>144.11</v>
      </c>
      <c r="L29" s="432">
        <f t="shared" si="1"/>
        <v>-139.04029999999995</v>
      </c>
      <c r="M29" s="436"/>
      <c r="N29" s="436"/>
    </row>
    <row r="30" spans="1:15" s="446" customFormat="1" ht="15" customHeight="1">
      <c r="A30" s="439" t="s">
        <v>101</v>
      </c>
      <c r="B30" s="440" t="s">
        <v>102</v>
      </c>
      <c r="C30" s="441" t="s">
        <v>30</v>
      </c>
      <c r="D30" s="442">
        <f>ROUND('01-TKDD'!D30,2)</f>
        <v>14.54</v>
      </c>
      <c r="E30" s="385">
        <v>19.96</v>
      </c>
      <c r="F30" s="444">
        <f t="shared" si="0"/>
        <v>-5.420000000000002</v>
      </c>
      <c r="G30" s="442">
        <f>SUM('10-ChuChuyen'!E19:AE19)-'10-ChuChuyen'!P19</f>
        <v>0</v>
      </c>
      <c r="H30" s="443">
        <v>0</v>
      </c>
      <c r="I30" s="444">
        <f t="shared" si="0"/>
        <v>0</v>
      </c>
      <c r="J30" s="442">
        <f>SUM('10-ChuChuyen'!P8:P34)-'10-ChuChuyen'!P19</f>
        <v>0</v>
      </c>
      <c r="K30" s="443">
        <v>4.12</v>
      </c>
      <c r="L30" s="444">
        <f t="shared" si="1"/>
        <v>-4.12</v>
      </c>
      <c r="M30" s="445"/>
      <c r="N30" s="445"/>
      <c r="O30" s="445"/>
    </row>
    <row r="31" spans="1:14" s="446" customFormat="1" ht="15" customHeight="1">
      <c r="A31" s="439" t="s">
        <v>103</v>
      </c>
      <c r="B31" s="440" t="s">
        <v>104</v>
      </c>
      <c r="C31" s="441" t="s">
        <v>105</v>
      </c>
      <c r="D31" s="442">
        <f>ROUND('01-TKDD'!D31,2)</f>
        <v>4.59</v>
      </c>
      <c r="E31" s="385">
        <v>4</v>
      </c>
      <c r="F31" s="444">
        <f t="shared" si="0"/>
        <v>0.5899999999999999</v>
      </c>
      <c r="G31" s="442">
        <f>SUM('10-ChuChuyen'!E20:AE20)-'10-ChuChuyen'!Q20</f>
        <v>0</v>
      </c>
      <c r="H31" s="443">
        <v>22.59</v>
      </c>
      <c r="I31" s="444">
        <f t="shared" si="0"/>
        <v>-22.59</v>
      </c>
      <c r="J31" s="442">
        <f>SUM('10-ChuChuyen'!Q8:Q34)-'10-ChuChuyen'!Q20</f>
        <v>0</v>
      </c>
      <c r="K31" s="443">
        <v>0</v>
      </c>
      <c r="L31" s="444">
        <f t="shared" si="1"/>
        <v>0</v>
      </c>
      <c r="M31" s="445"/>
      <c r="N31" s="445"/>
    </row>
    <row r="32" spans="1:15" s="446" customFormat="1" ht="15" customHeight="1">
      <c r="A32" s="439" t="s">
        <v>106</v>
      </c>
      <c r="B32" s="440" t="s">
        <v>107</v>
      </c>
      <c r="C32" s="441" t="s">
        <v>108</v>
      </c>
      <c r="D32" s="442">
        <f>ROUND('01-TKDD'!D32,2)</f>
        <v>7.21</v>
      </c>
      <c r="E32" s="385">
        <v>25.73</v>
      </c>
      <c r="F32" s="444">
        <f t="shared" si="0"/>
        <v>-18.52</v>
      </c>
      <c r="G32" s="442">
        <f>SUM('10-ChuChuyen'!E21:AE21)-'10-ChuChuyen'!R21</f>
        <v>0</v>
      </c>
      <c r="H32" s="443">
        <v>0</v>
      </c>
      <c r="I32" s="444">
        <f t="shared" si="0"/>
        <v>0</v>
      </c>
      <c r="J32" s="442">
        <f>SUM('10-ChuChuyen'!R8:R34)-'10-ChuChuyen'!R21</f>
        <v>0</v>
      </c>
      <c r="K32" s="443">
        <v>17.16</v>
      </c>
      <c r="L32" s="444">
        <f t="shared" si="1"/>
        <v>-17.16</v>
      </c>
      <c r="M32" s="445"/>
      <c r="N32" s="445"/>
      <c r="O32" s="445"/>
    </row>
    <row r="33" spans="1:14" s="446" customFormat="1" ht="15" customHeight="1">
      <c r="A33" s="439" t="s">
        <v>109</v>
      </c>
      <c r="B33" s="440" t="s">
        <v>110</v>
      </c>
      <c r="C33" s="441" t="s">
        <v>111</v>
      </c>
      <c r="D33" s="442">
        <f>ROUND('01-TKDD'!D33,2)</f>
        <v>130.1</v>
      </c>
      <c r="E33" s="443">
        <v>132.54</v>
      </c>
      <c r="F33" s="444">
        <f t="shared" si="0"/>
        <v>-2.4399999999999977</v>
      </c>
      <c r="G33" s="442">
        <f>SUM('10-ChuChuyen'!E22:AE22)-'10-ChuChuyen'!S22</f>
        <v>0</v>
      </c>
      <c r="H33" s="443">
        <v>0.39</v>
      </c>
      <c r="I33" s="444">
        <f t="shared" si="0"/>
        <v>-0.39</v>
      </c>
      <c r="J33" s="442">
        <f>SUM('10-ChuChuyen'!S8:S34)-'10-ChuChuyen'!S22</f>
        <v>0.25560000000001537</v>
      </c>
      <c r="K33" s="443">
        <v>4.73</v>
      </c>
      <c r="L33" s="444">
        <f t="shared" si="1"/>
        <v>-4.474399999999985</v>
      </c>
      <c r="M33" s="445"/>
      <c r="N33" s="445"/>
    </row>
    <row r="34" spans="1:14" s="446" customFormat="1" ht="15" customHeight="1">
      <c r="A34" s="439" t="s">
        <v>135</v>
      </c>
      <c r="B34" s="440" t="s">
        <v>136</v>
      </c>
      <c r="C34" s="441" t="s">
        <v>137</v>
      </c>
      <c r="D34" s="442">
        <f>ROUND('01-TKDD'!D34,2)</f>
        <v>203.96</v>
      </c>
      <c r="E34" s="443">
        <v>366.03</v>
      </c>
      <c r="F34" s="444">
        <f t="shared" si="0"/>
        <v>-162.06999999999996</v>
      </c>
      <c r="G34" s="442">
        <f>SUM('10-ChuChuyen'!E23:AE23)-'10-ChuChuyen'!T23</f>
        <v>0</v>
      </c>
      <c r="H34" s="443">
        <v>0.52</v>
      </c>
      <c r="I34" s="444">
        <f t="shared" si="0"/>
        <v>-0.52</v>
      </c>
      <c r="J34" s="442">
        <f>SUM('10-ChuChuyen'!T8:T34)-'10-ChuChuyen'!T23</f>
        <v>0</v>
      </c>
      <c r="K34" s="443">
        <v>51.589999999999996</v>
      </c>
      <c r="L34" s="444">
        <f t="shared" si="1"/>
        <v>-51.589999999999996</v>
      </c>
      <c r="M34" s="445"/>
      <c r="N34" s="445"/>
    </row>
    <row r="35" spans="1:14" s="446" customFormat="1" ht="15" customHeight="1">
      <c r="A35" s="439" t="s">
        <v>143</v>
      </c>
      <c r="B35" s="440" t="s">
        <v>144</v>
      </c>
      <c r="C35" s="441" t="s">
        <v>145</v>
      </c>
      <c r="D35" s="442">
        <f>ROUND('01-TKDD'!D35,2)</f>
        <v>1424.16</v>
      </c>
      <c r="E35" s="443">
        <v>1613.8</v>
      </c>
      <c r="F35" s="444">
        <f t="shared" si="0"/>
        <v>-189.63999999999987</v>
      </c>
      <c r="G35" s="442">
        <f>SUM('10-ChuChuyen'!E24:AE24)-'10-ChuChuyen'!U24</f>
        <v>0.023500000000012733</v>
      </c>
      <c r="H35" s="443">
        <v>0</v>
      </c>
      <c r="I35" s="444">
        <f t="shared" si="0"/>
        <v>0.023500000000012733</v>
      </c>
      <c r="J35" s="442">
        <f>SUM('10-ChuChuyen'!U8:U34)-'10-ChuChuyen'!U24</f>
        <v>4.814100000000053</v>
      </c>
      <c r="K35" s="443">
        <v>66.51</v>
      </c>
      <c r="L35" s="444">
        <f t="shared" si="1"/>
        <v>-61.69589999999995</v>
      </c>
      <c r="M35" s="445"/>
      <c r="N35" s="445"/>
    </row>
    <row r="36" spans="1:14" s="446" customFormat="1" ht="15" customHeight="1">
      <c r="A36" s="439" t="s">
        <v>173</v>
      </c>
      <c r="B36" s="440" t="s">
        <v>174</v>
      </c>
      <c r="C36" s="441" t="s">
        <v>29</v>
      </c>
      <c r="D36" s="442">
        <f>ROUND('01-TKDD'!D36,2)</f>
        <v>63.87</v>
      </c>
      <c r="E36" s="385">
        <v>68.11</v>
      </c>
      <c r="F36" s="444">
        <f t="shared" si="0"/>
        <v>-4.240000000000002</v>
      </c>
      <c r="G36" s="442">
        <f>SUM('10-ChuChuyen'!E25:AE25)-'10-ChuChuyen'!V25</f>
        <v>0</v>
      </c>
      <c r="H36" s="443">
        <v>0</v>
      </c>
      <c r="I36" s="444">
        <f t="shared" si="0"/>
        <v>0</v>
      </c>
      <c r="J36" s="442">
        <f>SUM('10-ChuChuyen'!V8:V34)-'10-ChuChuyen'!V25</f>
        <v>0</v>
      </c>
      <c r="K36" s="443">
        <v>4.36</v>
      </c>
      <c r="L36" s="444">
        <f t="shared" si="1"/>
        <v>-4.36</v>
      </c>
      <c r="M36" s="445"/>
      <c r="N36" s="445"/>
    </row>
    <row r="37" spans="1:14" s="446" customFormat="1" ht="15" customHeight="1">
      <c r="A37" s="439" t="s">
        <v>175</v>
      </c>
      <c r="B37" s="440" t="s">
        <v>176</v>
      </c>
      <c r="C37" s="441" t="s">
        <v>28</v>
      </c>
      <c r="D37" s="442">
        <f>ROUND('01-TKDD'!D37,2)</f>
        <v>4.42</v>
      </c>
      <c r="E37" s="385">
        <v>4.37</v>
      </c>
      <c r="F37" s="444">
        <f t="shared" si="0"/>
        <v>0.04999999999999982</v>
      </c>
      <c r="G37" s="442">
        <f>SUM('10-ChuChuyen'!E26:AE26)-'10-ChuChuyen'!W26</f>
        <v>0</v>
      </c>
      <c r="H37" s="443">
        <v>0.01</v>
      </c>
      <c r="I37" s="444">
        <f t="shared" si="0"/>
        <v>-0.01</v>
      </c>
      <c r="J37" s="442">
        <f>SUM('10-ChuChuyen'!W8:W34)-'10-ChuChuyen'!W26</f>
        <v>0</v>
      </c>
      <c r="K37" s="443">
        <v>0</v>
      </c>
      <c r="L37" s="444">
        <f t="shared" si="1"/>
        <v>0</v>
      </c>
      <c r="M37" s="445"/>
      <c r="N37" s="445"/>
    </row>
    <row r="38" spans="1:14" s="446" customFormat="1" ht="15" customHeight="1">
      <c r="A38" s="439" t="s">
        <v>177</v>
      </c>
      <c r="B38" s="440" t="s">
        <v>178</v>
      </c>
      <c r="C38" s="441" t="s">
        <v>22</v>
      </c>
      <c r="D38" s="442">
        <f>ROUND('01-TKDD'!D38,2)</f>
        <v>66.59</v>
      </c>
      <c r="E38" s="385">
        <v>78.08</v>
      </c>
      <c r="F38" s="444">
        <f t="shared" si="0"/>
        <v>-11.489999999999995</v>
      </c>
      <c r="G38" s="442">
        <f>SUM('10-ChuChuyen'!E27:AE27)-'10-ChuChuyen'!X27</f>
        <v>0</v>
      </c>
      <c r="H38" s="443">
        <v>0</v>
      </c>
      <c r="I38" s="444">
        <f t="shared" si="0"/>
        <v>0</v>
      </c>
      <c r="J38" s="442">
        <f>SUM('10-ChuChuyen'!X8:X34)-'10-ChuChuyen'!X27</f>
        <v>0</v>
      </c>
      <c r="K38" s="443">
        <v>7.02</v>
      </c>
      <c r="L38" s="444">
        <f t="shared" si="1"/>
        <v>-7.02</v>
      </c>
      <c r="M38" s="445"/>
      <c r="N38" s="445"/>
    </row>
    <row r="39" spans="1:14" s="446" customFormat="1" ht="15" customHeight="1">
      <c r="A39" s="439" t="s">
        <v>179</v>
      </c>
      <c r="B39" s="440" t="s">
        <v>180</v>
      </c>
      <c r="C39" s="441" t="s">
        <v>27</v>
      </c>
      <c r="D39" s="442">
        <f>ROUND('01-TKDD'!D39,2)</f>
        <v>1200.27</v>
      </c>
      <c r="E39" s="385">
        <v>1193.77</v>
      </c>
      <c r="F39" s="444">
        <f t="shared" si="0"/>
        <v>6.5</v>
      </c>
      <c r="G39" s="442">
        <f>SUM('10-ChuChuyen'!E28:AE28)-'10-ChuChuyen'!Y28</f>
        <v>0</v>
      </c>
      <c r="H39" s="443">
        <v>0.42</v>
      </c>
      <c r="I39" s="444">
        <f t="shared" si="0"/>
        <v>-0.42</v>
      </c>
      <c r="J39" s="442">
        <f>SUM('10-ChuChuyen'!Y8:Y34)-'10-ChuChuyen'!Y28</f>
        <v>0</v>
      </c>
      <c r="K39" s="443">
        <v>0</v>
      </c>
      <c r="L39" s="444">
        <f t="shared" si="1"/>
        <v>0</v>
      </c>
      <c r="M39" s="445"/>
      <c r="N39" s="445"/>
    </row>
    <row r="40" spans="1:14" s="446" customFormat="1" ht="15" customHeight="1">
      <c r="A40" s="439" t="s">
        <v>181</v>
      </c>
      <c r="B40" s="440" t="s">
        <v>182</v>
      </c>
      <c r="C40" s="441" t="s">
        <v>183</v>
      </c>
      <c r="D40" s="442">
        <f>ROUND('01-TKDD'!D40,2)</f>
        <v>17592.64</v>
      </c>
      <c r="E40" s="385">
        <v>17853.01</v>
      </c>
      <c r="F40" s="444">
        <f t="shared" si="0"/>
        <v>-260.369999999999</v>
      </c>
      <c r="G40" s="442">
        <f>SUM('10-ChuChuyen'!E29:AE29)-'10-ChuChuyen'!Z29</f>
        <v>0</v>
      </c>
      <c r="H40" s="443">
        <v>0</v>
      </c>
      <c r="I40" s="444">
        <f t="shared" si="0"/>
        <v>0</v>
      </c>
      <c r="J40" s="442">
        <f>SUM('10-ChuChuyen'!Z8:Z34)-'10-ChuChuyen'!Z29</f>
        <v>0</v>
      </c>
      <c r="K40" s="443">
        <v>110.5</v>
      </c>
      <c r="L40" s="444">
        <f t="shared" si="1"/>
        <v>-110.5</v>
      </c>
      <c r="M40" s="445"/>
      <c r="N40" s="445"/>
    </row>
    <row r="41" spans="1:14" s="446" customFormat="1" ht="15" customHeight="1">
      <c r="A41" s="439" t="s">
        <v>184</v>
      </c>
      <c r="B41" s="455" t="s">
        <v>185</v>
      </c>
      <c r="C41" s="441" t="s">
        <v>186</v>
      </c>
      <c r="D41" s="442">
        <f>ROUND('01-TKDD'!D41,2)</f>
        <v>0</v>
      </c>
      <c r="E41" s="443">
        <v>0</v>
      </c>
      <c r="F41" s="444">
        <f t="shared" si="0"/>
        <v>0</v>
      </c>
      <c r="G41" s="442">
        <f>SUM('10-ChuChuyen'!E30:AE30)-'10-ChuChuyen'!AA30</f>
        <v>0</v>
      </c>
      <c r="H41" s="443">
        <v>0</v>
      </c>
      <c r="I41" s="444">
        <f t="shared" si="0"/>
        <v>0</v>
      </c>
      <c r="J41" s="442">
        <f>SUM('10-ChuChuyen'!AA8:AA34)-'10-ChuChuyen'!AA30</f>
        <v>0</v>
      </c>
      <c r="K41" s="443">
        <v>0</v>
      </c>
      <c r="L41" s="444">
        <f t="shared" si="1"/>
        <v>0</v>
      </c>
      <c r="M41" s="445"/>
      <c r="N41" s="445"/>
    </row>
    <row r="42" spans="1:14" s="425" customFormat="1" ht="15" customHeight="1">
      <c r="A42" s="175">
        <v>3</v>
      </c>
      <c r="B42" s="176" t="s">
        <v>187</v>
      </c>
      <c r="C42" s="177" t="s">
        <v>188</v>
      </c>
      <c r="D42" s="428">
        <f>ROUND('01-TKDD'!D42,2)</f>
        <v>4.49</v>
      </c>
      <c r="E42" s="428">
        <f>SUM(E43:E45)</f>
        <v>4.5</v>
      </c>
      <c r="F42" s="432">
        <f t="shared" si="0"/>
        <v>-0.009999999999999787</v>
      </c>
      <c r="G42" s="428">
        <f>SUM(G43:G45)</f>
        <v>0</v>
      </c>
      <c r="H42" s="428">
        <f>SUM(H43:H45)</f>
        <v>0</v>
      </c>
      <c r="I42" s="432">
        <f t="shared" si="0"/>
        <v>0</v>
      </c>
      <c r="J42" s="428">
        <f>SUM(J43:J45)</f>
        <v>0</v>
      </c>
      <c r="K42" s="428">
        <f>SUM(K43:K45)</f>
        <v>0</v>
      </c>
      <c r="L42" s="432">
        <f t="shared" si="1"/>
        <v>0</v>
      </c>
      <c r="M42" s="436"/>
      <c r="N42" s="436"/>
    </row>
    <row r="43" spans="1:14" s="446" customFormat="1" ht="15" customHeight="1">
      <c r="A43" s="439" t="s">
        <v>189</v>
      </c>
      <c r="B43" s="455" t="s">
        <v>190</v>
      </c>
      <c r="C43" s="441" t="s">
        <v>191</v>
      </c>
      <c r="D43" s="442">
        <f>ROUND('01-TKDD'!D43,2)</f>
        <v>0</v>
      </c>
      <c r="E43" s="443"/>
      <c r="F43" s="444">
        <f t="shared" si="0"/>
        <v>0</v>
      </c>
      <c r="G43" s="442">
        <f>SUM('10-ChuChuyen'!E31:AE31)-'10-ChuChuyen'!AB31</f>
        <v>0</v>
      </c>
      <c r="H43" s="443">
        <v>0</v>
      </c>
      <c r="I43" s="444">
        <f t="shared" si="0"/>
        <v>0</v>
      </c>
      <c r="J43" s="442">
        <f>SUM('10-ChuChuyen'!AB8:AB34)-'10-ChuChuyen'!AB31</f>
        <v>0</v>
      </c>
      <c r="K43" s="443">
        <v>0</v>
      </c>
      <c r="L43" s="444">
        <f t="shared" si="1"/>
        <v>0</v>
      </c>
      <c r="M43" s="445"/>
      <c r="N43" s="445"/>
    </row>
    <row r="44" spans="1:14" s="446" customFormat="1" ht="15" customHeight="1">
      <c r="A44" s="439" t="s">
        <v>192</v>
      </c>
      <c r="B44" s="455" t="s">
        <v>193</v>
      </c>
      <c r="C44" s="441" t="s">
        <v>194</v>
      </c>
      <c r="D44" s="442">
        <f>ROUND('01-TKDD'!D44,2)</f>
        <v>2.38</v>
      </c>
      <c r="E44" s="443">
        <v>4.5</v>
      </c>
      <c r="F44" s="444">
        <f t="shared" si="0"/>
        <v>-2.12</v>
      </c>
      <c r="G44" s="442">
        <f>SUM('10-ChuChuyen'!E32:AE32)-'10-ChuChuyen'!AC32</f>
        <v>0</v>
      </c>
      <c r="H44" s="443">
        <v>0</v>
      </c>
      <c r="I44" s="444">
        <f t="shared" si="0"/>
        <v>0</v>
      </c>
      <c r="J44" s="442">
        <f>SUM('10-ChuChuyen'!AC8:AC34)-'10-ChuChuyen'!AC32</f>
        <v>0</v>
      </c>
      <c r="K44" s="443">
        <v>0</v>
      </c>
      <c r="L44" s="444">
        <f t="shared" si="1"/>
        <v>0</v>
      </c>
      <c r="M44" s="445"/>
      <c r="N44" s="445"/>
    </row>
    <row r="45" spans="1:14" s="446" customFormat="1" ht="15" customHeight="1">
      <c r="A45" s="456" t="s">
        <v>195</v>
      </c>
      <c r="B45" s="457" t="s">
        <v>196</v>
      </c>
      <c r="C45" s="458" t="s">
        <v>197</v>
      </c>
      <c r="D45" s="459">
        <f>ROUND('01-TKDD'!D45,2)</f>
        <v>2.11</v>
      </c>
      <c r="E45" s="460"/>
      <c r="F45" s="461">
        <f t="shared" si="0"/>
        <v>2.11</v>
      </c>
      <c r="G45" s="459">
        <f>SUM('10-ChuChuyen'!E33:AE33)-'10-ChuChuyen'!AD33</f>
        <v>0</v>
      </c>
      <c r="H45" s="460">
        <v>0</v>
      </c>
      <c r="I45" s="461">
        <f t="shared" si="0"/>
        <v>0</v>
      </c>
      <c r="J45" s="459">
        <f>SUM('10-ChuChuyen'!AD8:AD34)-'10-ChuChuyen'!AD33</f>
        <v>0</v>
      </c>
      <c r="K45" s="460">
        <v>0</v>
      </c>
      <c r="L45" s="461">
        <f t="shared" si="1"/>
        <v>0</v>
      </c>
      <c r="M45" s="445"/>
      <c r="N45" s="445"/>
    </row>
    <row r="46" spans="1:12" ht="13.5" customHeight="1">
      <c r="A46" s="534" t="s">
        <v>452</v>
      </c>
      <c r="B46" s="534"/>
      <c r="C46" s="534"/>
      <c r="D46" s="191"/>
      <c r="E46" s="132"/>
      <c r="F46" s="592"/>
      <c r="G46" s="592"/>
      <c r="H46" s="229"/>
      <c r="I46" s="229"/>
      <c r="J46" s="593" t="s">
        <v>465</v>
      </c>
      <c r="K46" s="593"/>
      <c r="L46" s="593"/>
    </row>
    <row r="47" spans="1:12" ht="12.75" customHeight="1">
      <c r="A47" s="500" t="s">
        <v>467</v>
      </c>
      <c r="B47" s="500"/>
      <c r="C47" s="500"/>
      <c r="D47" s="135"/>
      <c r="E47" s="135"/>
      <c r="F47" s="594"/>
      <c r="G47" s="594"/>
      <c r="H47" s="231"/>
      <c r="I47" s="231"/>
      <c r="J47" s="533" t="s">
        <v>448</v>
      </c>
      <c r="K47" s="533"/>
      <c r="L47" s="533"/>
    </row>
    <row r="48" spans="1:12" ht="12.75" customHeight="1">
      <c r="A48" s="500" t="s">
        <v>468</v>
      </c>
      <c r="B48" s="500"/>
      <c r="C48" s="500"/>
      <c r="D48" s="135"/>
      <c r="E48" s="135"/>
      <c r="F48" s="54"/>
      <c r="G48" s="587"/>
      <c r="H48" s="587"/>
      <c r="I48" s="587"/>
      <c r="J48" s="587"/>
      <c r="K48" s="587"/>
      <c r="L48" s="587"/>
    </row>
    <row r="50" spans="5:14" ht="12.75">
      <c r="E50" s="464"/>
      <c r="J50" s="15"/>
      <c r="K50" s="15"/>
      <c r="L50" s="15"/>
      <c r="M50" s="15"/>
      <c r="N50" s="15"/>
    </row>
    <row r="51" spans="10:14" ht="12.75">
      <c r="J51" s="17"/>
      <c r="K51" s="17"/>
      <c r="L51" s="17"/>
      <c r="M51" s="17"/>
      <c r="N51" s="17"/>
    </row>
    <row r="52" spans="10:14" ht="12.75">
      <c r="J52" s="17"/>
      <c r="K52" s="17"/>
      <c r="L52" s="17"/>
      <c r="M52" s="17"/>
      <c r="N52" s="17"/>
    </row>
    <row r="54" spans="1:7" s="54" customFormat="1" ht="12.75">
      <c r="A54" s="153"/>
      <c r="C54" s="329" t="s">
        <v>440</v>
      </c>
      <c r="D54" s="296">
        <v>38767.72</v>
      </c>
      <c r="E54" s="296"/>
      <c r="F54" s="296"/>
      <c r="G54" s="296"/>
    </row>
    <row r="55" spans="1:7" s="54" customFormat="1" ht="12.75">
      <c r="A55" s="153"/>
      <c r="C55" s="329" t="s">
        <v>441</v>
      </c>
      <c r="D55" s="296">
        <v>8084.82</v>
      </c>
      <c r="E55" s="296"/>
      <c r="F55" s="296"/>
      <c r="G55" s="296"/>
    </row>
    <row r="56" spans="1:7" s="54" customFormat="1" ht="12.75">
      <c r="A56" s="153"/>
      <c r="C56" s="329" t="s">
        <v>442</v>
      </c>
      <c r="D56" s="296">
        <v>2.26</v>
      </c>
      <c r="E56" s="296"/>
      <c r="F56" s="296"/>
      <c r="G56" s="296"/>
    </row>
    <row r="57" spans="1:7" s="54" customFormat="1" ht="12.75">
      <c r="A57" s="153"/>
      <c r="C57" s="329" t="s">
        <v>443</v>
      </c>
      <c r="D57" s="296">
        <v>1416</v>
      </c>
      <c r="E57" s="296"/>
      <c r="F57" s="296"/>
      <c r="G57" s="296"/>
    </row>
    <row r="58" spans="1:7" s="54" customFormat="1" ht="12.75">
      <c r="A58" s="153"/>
      <c r="C58" s="329" t="s">
        <v>444</v>
      </c>
      <c r="D58" s="296">
        <v>100</v>
      </c>
      <c r="E58" s="296"/>
      <c r="F58" s="296"/>
      <c r="G58" s="296"/>
    </row>
    <row r="59" spans="1:7" s="54" customFormat="1" ht="12.75">
      <c r="A59" s="153"/>
      <c r="D59" s="296">
        <f>SUM(D54:D58)</f>
        <v>48370.8</v>
      </c>
      <c r="E59" s="296"/>
      <c r="F59" s="296"/>
      <c r="G59" s="296"/>
    </row>
  </sheetData>
  <sheetProtection/>
  <mergeCells count="24">
    <mergeCell ref="D1:J1"/>
    <mergeCell ref="D2:J2"/>
    <mergeCell ref="D3:J3"/>
    <mergeCell ref="D4:J4"/>
    <mergeCell ref="D5:K5"/>
    <mergeCell ref="K6:L6"/>
    <mergeCell ref="A7:A9"/>
    <mergeCell ref="B7:B9"/>
    <mergeCell ref="C7:C9"/>
    <mergeCell ref="D7:F7"/>
    <mergeCell ref="G7:L7"/>
    <mergeCell ref="D8:D9"/>
    <mergeCell ref="E8:E9"/>
    <mergeCell ref="F8:F9"/>
    <mergeCell ref="J8:L8"/>
    <mergeCell ref="A48:C48"/>
    <mergeCell ref="G48:I48"/>
    <mergeCell ref="J48:L48"/>
    <mergeCell ref="A46:C46"/>
    <mergeCell ref="F46:G46"/>
    <mergeCell ref="J46:L46"/>
    <mergeCell ref="A47:C47"/>
    <mergeCell ref="F47:G47"/>
    <mergeCell ref="J47:L47"/>
  </mergeCells>
  <printOptions/>
  <pageMargins left="1.354330709" right="0.907480315" top="0.28" bottom="0.17" header="0.28" footer="0.33"/>
  <pageSetup firstPageNumber="19" useFirstPageNumber="1" horizontalDpi="600" verticalDpi="600" orientation="landscape" paperSize="8" r:id="rId1"/>
  <headerFooter alignWithMargins="0">
    <oddFooter>&amp;CBiểu 13-&amp;P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9.8515625" style="79" customWidth="1"/>
    <col min="2" max="2" width="7.7109375" style="79" customWidth="1"/>
    <col min="3" max="3" width="10.421875" style="79" customWidth="1"/>
    <col min="4" max="16384" width="9.140625" style="79" customWidth="1"/>
  </cols>
  <sheetData>
    <row r="2" spans="1:4" ht="14.25">
      <c r="A2" s="601" t="s">
        <v>360</v>
      </c>
      <c r="B2" s="601"/>
      <c r="C2" s="601"/>
      <c r="D2" s="601"/>
    </row>
    <row r="4" spans="1:5" ht="15" customHeight="1">
      <c r="A4" s="599" t="s">
        <v>339</v>
      </c>
      <c r="B4" s="599" t="s">
        <v>362</v>
      </c>
      <c r="C4" s="599" t="s">
        <v>340</v>
      </c>
      <c r="D4" s="599" t="s">
        <v>361</v>
      </c>
      <c r="E4" s="80"/>
    </row>
    <row r="5" spans="1:5" ht="15" customHeight="1">
      <c r="A5" s="600"/>
      <c r="B5" s="600"/>
      <c r="C5" s="600"/>
      <c r="D5" s="600"/>
      <c r="E5" s="80"/>
    </row>
    <row r="6" spans="1:6" ht="15">
      <c r="A6" s="92" t="s">
        <v>341</v>
      </c>
      <c r="B6" s="93"/>
      <c r="C6" s="339">
        <f>C7+C12</f>
        <v>97130.92239999998</v>
      </c>
      <c r="D6" s="339">
        <f>D7+D12</f>
        <v>99.99000000000001</v>
      </c>
      <c r="E6" s="80"/>
      <c r="F6" s="89"/>
    </row>
    <row r="7" spans="1:6" ht="15">
      <c r="A7" s="75" t="s">
        <v>342</v>
      </c>
      <c r="B7" s="218" t="s">
        <v>47</v>
      </c>
      <c r="C7" s="340">
        <f>VLOOKUP(B7,'11-CoCau'!$C$13:$D$50,2,0)</f>
        <v>75185.18174999997</v>
      </c>
      <c r="D7" s="340">
        <f>VLOOKUP(B7,'11-CoCau'!$C$13:$E$50,3,0)</f>
        <v>77.4</v>
      </c>
      <c r="E7" s="80"/>
      <c r="F7" s="89"/>
    </row>
    <row r="8" spans="1:6" ht="15">
      <c r="A8" s="76" t="s">
        <v>343</v>
      </c>
      <c r="B8" s="219" t="s">
        <v>50</v>
      </c>
      <c r="C8" s="340">
        <f>VLOOKUP(B8,'11-CoCau'!$C$13:$D$50,2,0)</f>
        <v>41002.354149999985</v>
      </c>
      <c r="D8" s="340">
        <f>VLOOKUP(B8,'11-CoCau'!$C$13:$E$50,3,0)</f>
        <v>42.21</v>
      </c>
      <c r="E8" s="80"/>
      <c r="F8" s="89"/>
    </row>
    <row r="9" spans="1:5" ht="15">
      <c r="A9" s="76" t="s">
        <v>344</v>
      </c>
      <c r="B9" s="219" t="s">
        <v>72</v>
      </c>
      <c r="C9" s="340">
        <f>VLOOKUP(B9,'11-CoCau'!$C$13:$D$50,2,0)</f>
        <v>33539.4144</v>
      </c>
      <c r="D9" s="340">
        <f>VLOOKUP(B9,'11-CoCau'!$C$13:$E$50,3,0)</f>
        <v>34.53</v>
      </c>
      <c r="E9" s="80"/>
    </row>
    <row r="10" spans="1:5" ht="15">
      <c r="A10" s="76" t="s">
        <v>345</v>
      </c>
      <c r="B10" s="219" t="s">
        <v>23</v>
      </c>
      <c r="C10" s="340">
        <f>VLOOKUP(B10,'11-CoCau'!$C$13:$D$50,2,0)</f>
        <v>549.5595999999998</v>
      </c>
      <c r="D10" s="340">
        <f>VLOOKUP(B10,'11-CoCau'!$C$13:$E$50,3,0)</f>
        <v>0.57</v>
      </c>
      <c r="E10" s="80"/>
    </row>
    <row r="11" spans="1:5" ht="15">
      <c r="A11" s="76" t="s">
        <v>346</v>
      </c>
      <c r="B11" s="219" t="s">
        <v>5</v>
      </c>
      <c r="C11" s="340">
        <f>VLOOKUP(B11,'11-CoCau'!$C$13:$D$50,2,0)</f>
        <v>93.85360000000001</v>
      </c>
      <c r="D11" s="340">
        <f>VLOOKUP(B11,'11-CoCau'!$C$13:$E$50,3,0)</f>
        <v>0.1</v>
      </c>
      <c r="E11" s="80"/>
    </row>
    <row r="12" spans="1:5" ht="15">
      <c r="A12" s="75" t="s">
        <v>347</v>
      </c>
      <c r="B12" s="218" t="s">
        <v>90</v>
      </c>
      <c r="C12" s="340">
        <f>VLOOKUP(B12,'11-CoCau'!$C$13:$D$50,2,0)</f>
        <v>21945.740650000003</v>
      </c>
      <c r="D12" s="340">
        <f>VLOOKUP(B12,'11-CoCau'!$C$13:$E$50,3,0)</f>
        <v>22.59</v>
      </c>
      <c r="E12" s="80"/>
    </row>
    <row r="13" spans="1:5" ht="15">
      <c r="A13" s="76" t="s">
        <v>348</v>
      </c>
      <c r="B13" s="218" t="s">
        <v>92</v>
      </c>
      <c r="C13" s="340">
        <f>VLOOKUP(B13,'11-CoCau'!$C$13:$D$50,2,0)</f>
        <v>1233.3831300000002</v>
      </c>
      <c r="D13" s="340">
        <f>VLOOKUP(B13,'11-CoCau'!$C$13:$E$50,3,0)</f>
        <v>1.27</v>
      </c>
      <c r="E13" s="80"/>
    </row>
    <row r="14" spans="1:5" ht="15">
      <c r="A14" s="76" t="s">
        <v>349</v>
      </c>
      <c r="B14" s="218" t="s">
        <v>100</v>
      </c>
      <c r="C14" s="340">
        <f>VLOOKUP(B14,'11-CoCau'!$C$13:$D$50,2,0)</f>
        <v>1784.56642</v>
      </c>
      <c r="D14" s="340">
        <f>VLOOKUP(B14,'11-CoCau'!$C$13:$E$50,3,0)</f>
        <v>1.84</v>
      </c>
      <c r="E14" s="80"/>
    </row>
    <row r="15" spans="1:5" ht="15">
      <c r="A15" s="76" t="s">
        <v>350</v>
      </c>
      <c r="B15" s="74" t="s">
        <v>29</v>
      </c>
      <c r="C15" s="340">
        <f>VLOOKUP(B15,'11-CoCau'!$C$13:$D$50,2,0)</f>
        <v>63.8735</v>
      </c>
      <c r="D15" s="340">
        <f>VLOOKUP(B15,'11-CoCau'!$C$13:$E$50,3,0)</f>
        <v>0.07</v>
      </c>
      <c r="E15" s="80"/>
    </row>
    <row r="16" spans="1:5" ht="15">
      <c r="A16" s="76" t="s">
        <v>351</v>
      </c>
      <c r="B16" s="74" t="s">
        <v>28</v>
      </c>
      <c r="C16" s="341">
        <f>VLOOKUP(B16,'11-CoCau'!$C$13:$D$50,2,0)</f>
        <v>4.4151</v>
      </c>
      <c r="D16" s="340">
        <f>VLOOKUP(B16,'11-CoCau'!$C$13:$E$50,3,0)</f>
        <v>0</v>
      </c>
      <c r="E16" s="80"/>
    </row>
    <row r="17" spans="1:5" ht="15">
      <c r="A17" s="76" t="s">
        <v>352</v>
      </c>
      <c r="B17" s="74" t="s">
        <v>22</v>
      </c>
      <c r="C17" s="340">
        <f>VLOOKUP(B17,'11-CoCau'!$C$13:$D$50,2,0)</f>
        <v>66.5881</v>
      </c>
      <c r="D17" s="340">
        <f>VLOOKUP(B17,'11-CoCau'!$C$13:$E$50,3,0)</f>
        <v>0.07</v>
      </c>
      <c r="E17" s="80"/>
    </row>
    <row r="18" spans="1:5" ht="15">
      <c r="A18" s="76" t="s">
        <v>353</v>
      </c>
      <c r="B18" s="74" t="s">
        <v>27</v>
      </c>
      <c r="C18" s="340">
        <f>VLOOKUP(B18,'11-CoCau'!$C$13:$D$50,2,0)</f>
        <v>1200.2706000000003</v>
      </c>
      <c r="D18" s="340">
        <f>VLOOKUP(B18,'11-CoCau'!$C$13:$E$50,3,0)</f>
        <v>1.24</v>
      </c>
      <c r="E18" s="80"/>
    </row>
    <row r="19" spans="1:5" ht="15">
      <c r="A19" s="76" t="s">
        <v>354</v>
      </c>
      <c r="B19" s="74" t="s">
        <v>183</v>
      </c>
      <c r="C19" s="340">
        <f>VLOOKUP(B19,'11-CoCau'!$C$13:$D$50,2,0)</f>
        <v>17592.6438</v>
      </c>
      <c r="D19" s="340">
        <f>VLOOKUP(B19,'11-CoCau'!$C$13:$E$50,3,0)</f>
        <v>18.11</v>
      </c>
      <c r="E19" s="80"/>
    </row>
    <row r="20" spans="1:5" ht="15">
      <c r="A20" s="76" t="s">
        <v>355</v>
      </c>
      <c r="B20" s="74" t="s">
        <v>186</v>
      </c>
      <c r="C20" s="340">
        <f>VLOOKUP(B20,'11-CoCau'!$C$13:$D$50,2,0)</f>
        <v>0</v>
      </c>
      <c r="D20" s="340">
        <f>VLOOKUP(B20,'11-CoCau'!$C$13:$E$50,3,0)</f>
        <v>0</v>
      </c>
      <c r="E20" s="80"/>
    </row>
    <row r="21" spans="1:5" ht="15">
      <c r="A21" s="75" t="s">
        <v>356</v>
      </c>
      <c r="B21" s="218" t="s">
        <v>188</v>
      </c>
      <c r="C21" s="340">
        <f>VLOOKUP(B21,'11-CoCau'!$C$13:$D$50,2,0)</f>
        <v>4.4897</v>
      </c>
      <c r="D21" s="340">
        <f>VLOOKUP(B21,'11-CoCau'!$C$13:$E$50,3,0)</f>
        <v>0</v>
      </c>
      <c r="E21" s="80"/>
    </row>
    <row r="22" spans="1:5" ht="15">
      <c r="A22" s="76" t="s">
        <v>357</v>
      </c>
      <c r="B22" s="218" t="s">
        <v>191</v>
      </c>
      <c r="C22" s="340">
        <f>VLOOKUP(B22,'11-CoCau'!$C$13:$D$50,2,0)</f>
        <v>0</v>
      </c>
      <c r="D22" s="340">
        <f>VLOOKUP(B22,'11-CoCau'!$C$13:$E$50,3,0)</f>
        <v>0</v>
      </c>
      <c r="E22" s="80"/>
    </row>
    <row r="23" spans="1:5" ht="15">
      <c r="A23" s="76" t="s">
        <v>358</v>
      </c>
      <c r="B23" s="218" t="s">
        <v>194</v>
      </c>
      <c r="C23" s="340">
        <f>VLOOKUP(B23,'11-CoCau'!$C$13:$D$50,2,0)</f>
        <v>2.38</v>
      </c>
      <c r="D23" s="340">
        <f>VLOOKUP(B23,'11-CoCau'!$C$13:$E$50,3,0)</f>
        <v>0</v>
      </c>
      <c r="E23" s="80"/>
    </row>
    <row r="24" spans="1:5" ht="15">
      <c r="A24" s="77" t="s">
        <v>359</v>
      </c>
      <c r="B24" s="220" t="s">
        <v>197</v>
      </c>
      <c r="C24" s="342">
        <f>VLOOKUP(B24,'11-CoCau'!$C$13:$D$50,2,0)</f>
        <v>2.1097</v>
      </c>
      <c r="D24" s="342">
        <f>VLOOKUP(B24,'11-CoCau'!$C$13:$E$50,3,0)</f>
        <v>0</v>
      </c>
      <c r="E24" s="80"/>
    </row>
  </sheetData>
  <sheetProtection/>
  <mergeCells count="5">
    <mergeCell ref="A4:A5"/>
    <mergeCell ref="C4:C5"/>
    <mergeCell ref="A2:D2"/>
    <mergeCell ref="D4:D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4.140625" style="79" customWidth="1"/>
    <col min="2" max="2" width="7.7109375" style="79" customWidth="1"/>
    <col min="3" max="3" width="10.140625" style="79" bestFit="1" customWidth="1"/>
    <col min="4" max="4" width="9.140625" style="79" customWidth="1"/>
    <col min="5" max="5" width="10.140625" style="79" bestFit="1" customWidth="1"/>
    <col min="6" max="16384" width="9.140625" style="79" customWidth="1"/>
  </cols>
  <sheetData>
    <row r="2" spans="1:7" ht="14.25">
      <c r="A2" s="601" t="s">
        <v>380</v>
      </c>
      <c r="B2" s="601"/>
      <c r="C2" s="601"/>
      <c r="D2" s="601"/>
      <c r="E2" s="601"/>
      <c r="F2" s="601"/>
      <c r="G2" s="601"/>
    </row>
    <row r="4" spans="1:7" ht="14.25">
      <c r="A4" s="602" t="s">
        <v>363</v>
      </c>
      <c r="B4" s="603" t="s">
        <v>381</v>
      </c>
      <c r="C4" s="602" t="s">
        <v>340</v>
      </c>
      <c r="D4" s="602" t="s">
        <v>361</v>
      </c>
      <c r="E4" s="602" t="s">
        <v>364</v>
      </c>
      <c r="F4" s="602"/>
      <c r="G4" s="602"/>
    </row>
    <row r="5" spans="1:7" ht="42.75">
      <c r="A5" s="602"/>
      <c r="B5" s="604"/>
      <c r="C5" s="602"/>
      <c r="D5" s="602"/>
      <c r="E5" s="94" t="s">
        <v>46</v>
      </c>
      <c r="F5" s="94" t="s">
        <v>89</v>
      </c>
      <c r="G5" s="94" t="s">
        <v>365</v>
      </c>
    </row>
    <row r="6" spans="1:9" ht="14.25">
      <c r="A6" s="85" t="s">
        <v>366</v>
      </c>
      <c r="B6" s="85"/>
      <c r="C6" s="343">
        <f>SUM(C7:C8)+C13+C14+C15</f>
        <v>95152.15179999998</v>
      </c>
      <c r="D6" s="343">
        <f>C6/(C6+C16)*100</f>
        <v>97.95825203484158</v>
      </c>
      <c r="E6" s="344">
        <f>E7+E8+E13+E14+E15</f>
        <v>75182.35324999999</v>
      </c>
      <c r="F6" s="344">
        <f>F7+F8+F13+F14+F15</f>
        <v>19965.30885</v>
      </c>
      <c r="G6" s="344">
        <f>G7+G8+G13+G14+G15</f>
        <v>8.8194</v>
      </c>
      <c r="I6" s="89"/>
    </row>
    <row r="7" spans="1:9" ht="15">
      <c r="A7" s="82" t="s">
        <v>367</v>
      </c>
      <c r="B7" s="82" t="s">
        <v>4</v>
      </c>
      <c r="C7" s="345">
        <f>'11-CoCau'!F12</f>
        <v>32087.933599999986</v>
      </c>
      <c r="D7" s="345">
        <f>C7/($C$6+$C$16)*100</f>
        <v>33.03422810104081</v>
      </c>
      <c r="E7" s="346">
        <f>'11-CoCau'!F13</f>
        <v>30963.477049999987</v>
      </c>
      <c r="F7" s="346">
        <f>'11-CoCau'!F26</f>
        <v>1123.09655</v>
      </c>
      <c r="G7" s="346">
        <f>'11-CoCau'!D43</f>
        <v>4.4897</v>
      </c>
      <c r="I7" s="89"/>
    </row>
    <row r="8" spans="1:7" ht="15">
      <c r="A8" s="82" t="s">
        <v>368</v>
      </c>
      <c r="B8" s="82" t="s">
        <v>382</v>
      </c>
      <c r="C8" s="345">
        <f>SUM(C9:C12)</f>
        <v>62978.6969</v>
      </c>
      <c r="D8" s="345">
        <f aca="true" t="shared" si="0" ref="D8:D19">C8/($C$6+$C$16)*100</f>
        <v>64.83598055379025</v>
      </c>
      <c r="E8" s="346">
        <f>SUM(E9:E12)</f>
        <v>44211.9441</v>
      </c>
      <c r="F8" s="346">
        <f>SUM(F9:F12)</f>
        <v>18763.623100000004</v>
      </c>
      <c r="G8" s="346">
        <f>SUM(G9:G12)</f>
        <v>4.3297</v>
      </c>
    </row>
    <row r="9" spans="1:7" ht="15">
      <c r="A9" s="82" t="s">
        <v>369</v>
      </c>
      <c r="B9" s="82" t="s">
        <v>6</v>
      </c>
      <c r="C9" s="345">
        <f>'11-CoCau'!H12</f>
        <v>30992.3739</v>
      </c>
      <c r="D9" s="345">
        <f t="shared" si="0"/>
        <v>31.906359616916692</v>
      </c>
      <c r="E9" s="346">
        <f>'11-CoCau'!H13</f>
        <v>30135.6394</v>
      </c>
      <c r="F9" s="346">
        <f>'11-CoCau'!H26</f>
        <v>856.5745000000001</v>
      </c>
      <c r="G9" s="346">
        <f>'11-CoCau'!F43</f>
        <v>1.3599999999999999</v>
      </c>
    </row>
    <row r="10" spans="1:7" ht="15">
      <c r="A10" s="82" t="s">
        <v>370</v>
      </c>
      <c r="B10" s="82" t="s">
        <v>11</v>
      </c>
      <c r="C10" s="345">
        <f>'11-CoCau'!J12</f>
        <v>376.4882</v>
      </c>
      <c r="D10" s="345">
        <f t="shared" si="0"/>
        <v>0.3875910873908776</v>
      </c>
      <c r="E10" s="346">
        <f>'11-CoCau'!J13</f>
        <v>229.99200000000002</v>
      </c>
      <c r="F10" s="346">
        <f>'11-CoCau'!J26</f>
        <v>143.52649999999997</v>
      </c>
      <c r="G10" s="346">
        <f>'11-CoCau'!J43</f>
        <v>2.9697</v>
      </c>
    </row>
    <row r="11" spans="1:7" ht="15">
      <c r="A11" s="82" t="s">
        <v>371</v>
      </c>
      <c r="B11" s="82" t="s">
        <v>13</v>
      </c>
      <c r="C11" s="345">
        <f>'11-CoCau'!L12</f>
        <v>31609.7891</v>
      </c>
      <c r="D11" s="345">
        <f t="shared" si="0"/>
        <v>32.54198280175929</v>
      </c>
      <c r="E11" s="346">
        <f>'11-CoCau'!L13</f>
        <v>13846.292</v>
      </c>
      <c r="F11" s="346">
        <f>'11-CoCau'!L26</f>
        <v>17763.497100000004</v>
      </c>
      <c r="G11" s="346">
        <f>'11-CoCau'!L43</f>
        <v>0</v>
      </c>
    </row>
    <row r="12" spans="1:7" ht="15">
      <c r="A12" s="82" t="s">
        <v>372</v>
      </c>
      <c r="B12" s="82" t="s">
        <v>383</v>
      </c>
      <c r="C12" s="345">
        <f>'11-CoCau'!N12</f>
        <v>0.045700000000000005</v>
      </c>
      <c r="D12" s="345">
        <f t="shared" si="0"/>
        <v>4.7047723391498354E-05</v>
      </c>
      <c r="E12" s="346">
        <f>'11-CoCau'!N13</f>
        <v>0.0207</v>
      </c>
      <c r="F12" s="346">
        <f>'11-CoCau'!N26</f>
        <v>0.025</v>
      </c>
      <c r="G12" s="346">
        <f>'11-CoCau'!N43</f>
        <v>0</v>
      </c>
    </row>
    <row r="13" spans="1:7" ht="15">
      <c r="A13" s="82" t="s">
        <v>373</v>
      </c>
      <c r="B13" s="82" t="s">
        <v>384</v>
      </c>
      <c r="C13" s="345">
        <f>'11-CoCau'!P12+'11-CoCau'!R12</f>
        <v>0</v>
      </c>
      <c r="D13" s="345">
        <f t="shared" si="0"/>
        <v>0</v>
      </c>
      <c r="E13" s="346">
        <f>'11-CoCau'!P13+'11-CoCau'!R13</f>
        <v>0</v>
      </c>
      <c r="F13" s="346">
        <f>'11-CoCau'!P26+'11-CoCau'!R26</f>
        <v>0</v>
      </c>
      <c r="G13" s="346">
        <f>'11-CoCau'!P43+'11-CoCau'!R43</f>
        <v>0</v>
      </c>
    </row>
    <row r="14" spans="1:7" ht="15">
      <c r="A14" s="82" t="s">
        <v>374</v>
      </c>
      <c r="B14" s="82" t="s">
        <v>385</v>
      </c>
      <c r="C14" s="345">
        <f>'11-CoCau'!T12</f>
        <v>0</v>
      </c>
      <c r="D14" s="345">
        <f t="shared" si="0"/>
        <v>0</v>
      </c>
      <c r="E14" s="346">
        <f>'11-CoCau'!T13</f>
        <v>0</v>
      </c>
      <c r="F14" s="346">
        <f>'11-CoCau'!T26</f>
        <v>0</v>
      </c>
      <c r="G14" s="346">
        <f>'11-CoCau'!V43</f>
        <v>0</v>
      </c>
    </row>
    <row r="15" spans="1:7" ht="15">
      <c r="A15" s="82" t="s">
        <v>375</v>
      </c>
      <c r="B15" s="82" t="s">
        <v>3</v>
      </c>
      <c r="C15" s="345">
        <f>'11-CoCau'!V12</f>
        <v>85.5213</v>
      </c>
      <c r="D15" s="345">
        <f t="shared" si="0"/>
        <v>0.08804338001053276</v>
      </c>
      <c r="E15" s="346">
        <f>'11-CoCau'!V13</f>
        <v>6.9321</v>
      </c>
      <c r="F15" s="346">
        <f>'11-CoCau'!V26</f>
        <v>78.58919999999999</v>
      </c>
      <c r="G15" s="346">
        <f>'11-CoCau'!V43</f>
        <v>0</v>
      </c>
    </row>
    <row r="16" spans="1:7" ht="14.25">
      <c r="A16" s="81" t="s">
        <v>376</v>
      </c>
      <c r="B16" s="81"/>
      <c r="C16" s="347">
        <f>SUM(C17:C19)</f>
        <v>1983.2603000000004</v>
      </c>
      <c r="D16" s="347">
        <f>C16/(C6+C16)*100</f>
        <v>2.0417479651584256</v>
      </c>
      <c r="E16" s="348">
        <f>SUM(E17:E19)</f>
        <v>2.8285</v>
      </c>
      <c r="F16" s="348">
        <f>SUM(F17:F19)</f>
        <v>1980.4318000000003</v>
      </c>
      <c r="G16" s="348">
        <f>SUM(G17:G19)</f>
        <v>0</v>
      </c>
    </row>
    <row r="17" spans="1:7" ht="15">
      <c r="A17" s="82" t="s">
        <v>377</v>
      </c>
      <c r="B17" s="82" t="s">
        <v>7</v>
      </c>
      <c r="C17" s="345">
        <f>'11-CoCau'!X12</f>
        <v>1440.0174000000002</v>
      </c>
      <c r="D17" s="345">
        <f t="shared" si="0"/>
        <v>1.4824844707690292</v>
      </c>
      <c r="E17" s="346">
        <f>'11-CoCau'!X13</f>
        <v>2.8262</v>
      </c>
      <c r="F17" s="346">
        <f>'11-CoCau'!X26</f>
        <v>1437.1912000000002</v>
      </c>
      <c r="G17" s="346">
        <f>'11-CoCau'!X43</f>
        <v>0</v>
      </c>
    </row>
    <row r="18" spans="1:7" ht="15">
      <c r="A18" s="82" t="s">
        <v>378</v>
      </c>
      <c r="B18" s="82" t="s">
        <v>386</v>
      </c>
      <c r="C18" s="345">
        <f>'11-CoCau'!Z12</f>
        <v>1.3456</v>
      </c>
      <c r="D18" s="345">
        <f t="shared" si="0"/>
        <v>0.0013852826388533954</v>
      </c>
      <c r="E18" s="346">
        <f>'11-CoCau'!Z13</f>
        <v>0.0023</v>
      </c>
      <c r="F18" s="346">
        <f>'11-CoCau'!Z26</f>
        <v>1.3433</v>
      </c>
      <c r="G18" s="346">
        <f>'11-CoCau'!Z43</f>
        <v>0</v>
      </c>
    </row>
    <row r="19" spans="1:7" ht="15">
      <c r="A19" s="83" t="s">
        <v>379</v>
      </c>
      <c r="B19" s="83" t="s">
        <v>31</v>
      </c>
      <c r="C19" s="349">
        <f>'11-CoCau'!AB12</f>
        <v>541.8973000000001</v>
      </c>
      <c r="D19" s="349">
        <f t="shared" si="0"/>
        <v>0.5578782117505426</v>
      </c>
      <c r="E19" s="350">
        <f>'11-CoCau'!AB13</f>
        <v>0</v>
      </c>
      <c r="F19" s="350">
        <f>'11-CoCau'!AB26</f>
        <v>541.8973000000001</v>
      </c>
      <c r="G19" s="350">
        <f>'11-CoCau'!AB43</f>
        <v>0</v>
      </c>
    </row>
    <row r="20" ht="15">
      <c r="L20" s="331"/>
    </row>
  </sheetData>
  <sheetProtection/>
  <mergeCells count="6">
    <mergeCell ref="A4:A5"/>
    <mergeCell ref="C4:C5"/>
    <mergeCell ref="D4:D5"/>
    <mergeCell ref="E4:G4"/>
    <mergeCell ref="A2:G2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5.8515625" style="79" customWidth="1"/>
    <col min="2" max="2" width="8.140625" style="79" customWidth="1"/>
    <col min="3" max="3" width="14.28125" style="79" customWidth="1"/>
    <col min="4" max="4" width="10.7109375" style="79" bestFit="1" customWidth="1"/>
    <col min="5" max="5" width="10.57421875" style="79" customWidth="1"/>
    <col min="6" max="16384" width="9.140625" style="79" customWidth="1"/>
  </cols>
  <sheetData>
    <row r="1" spans="1:5" ht="14.25">
      <c r="A1" s="601" t="s">
        <v>389</v>
      </c>
      <c r="B1" s="601"/>
      <c r="C1" s="601"/>
      <c r="D1" s="601"/>
      <c r="E1" s="601"/>
    </row>
    <row r="3" spans="1:5" ht="15.75" customHeight="1">
      <c r="A3" s="602" t="s">
        <v>387</v>
      </c>
      <c r="B3" s="603" t="s">
        <v>390</v>
      </c>
      <c r="C3" s="602" t="s">
        <v>417</v>
      </c>
      <c r="D3" s="602" t="s">
        <v>423</v>
      </c>
      <c r="E3" s="602"/>
    </row>
    <row r="4" spans="1:5" ht="28.5">
      <c r="A4" s="602"/>
      <c r="B4" s="604"/>
      <c r="C4" s="602"/>
      <c r="D4" s="94" t="s">
        <v>225</v>
      </c>
      <c r="E4" s="94" t="s">
        <v>388</v>
      </c>
    </row>
    <row r="5" spans="1:5" ht="15">
      <c r="A5" s="86" t="s">
        <v>341</v>
      </c>
      <c r="B5" s="86"/>
      <c r="C5" s="351">
        <f>C6+C11+C20</f>
        <v>97135.41209999999</v>
      </c>
      <c r="D5" s="351">
        <f>D6+D11+D20</f>
        <v>97135.41210000002</v>
      </c>
      <c r="E5" s="352">
        <f>IF(C5-D5=0,"",C5-D5)</f>
        <v>-2.9103830456733704E-11</v>
      </c>
    </row>
    <row r="6" spans="1:5" ht="15">
      <c r="A6" s="75" t="s">
        <v>342</v>
      </c>
      <c r="B6" s="332" t="s">
        <v>47</v>
      </c>
      <c r="C6" s="353">
        <f>SUM(C7:C10)</f>
        <v>75185.18174999997</v>
      </c>
      <c r="D6" s="353">
        <f>VLOOKUP($B6,'12-BienDong'!$C$11:$G$44,3,0)</f>
        <v>75197.70845</v>
      </c>
      <c r="E6" s="354">
        <f aca="true" t="shared" si="0" ref="E6:E23">IF(C6-D6=0,"",C6-D6)</f>
        <v>-12.52670000003127</v>
      </c>
    </row>
    <row r="7" spans="1:5" ht="15">
      <c r="A7" s="76" t="s">
        <v>343</v>
      </c>
      <c r="B7" s="333" t="s">
        <v>50</v>
      </c>
      <c r="C7" s="353">
        <f>VLOOKUP($B7,'12-BienDong'!$C$11:$G$44,2,0)</f>
        <v>41002.354149999985</v>
      </c>
      <c r="D7" s="353">
        <f>VLOOKUP($B7,'12-BienDong'!$C$11:$G$44,3,0)</f>
        <v>41037.82525000001</v>
      </c>
      <c r="E7" s="354">
        <f t="shared" si="0"/>
        <v>-35.47110000002431</v>
      </c>
    </row>
    <row r="8" spans="1:5" ht="15">
      <c r="A8" s="76" t="s">
        <v>344</v>
      </c>
      <c r="B8" s="333" t="s">
        <v>72</v>
      </c>
      <c r="C8" s="353">
        <f>VLOOKUP($B8,'12-BienDong'!$C$11:$G$44,2,0)</f>
        <v>33539.4144</v>
      </c>
      <c r="D8" s="353">
        <f>VLOOKUP($B8,'12-BienDong'!$C$11:$G$44,3,0)</f>
        <v>33540.744</v>
      </c>
      <c r="E8" s="354">
        <f t="shared" si="0"/>
        <v>-1.3295999999972992</v>
      </c>
    </row>
    <row r="9" spans="1:5" ht="15">
      <c r="A9" s="76" t="s">
        <v>345</v>
      </c>
      <c r="B9" s="333" t="s">
        <v>23</v>
      </c>
      <c r="C9" s="353">
        <f>VLOOKUP($B9,'12-BienDong'!$C$11:$G$44,2,0)</f>
        <v>549.5595999999998</v>
      </c>
      <c r="D9" s="353">
        <f>VLOOKUP($B9,'12-BienDong'!$C$11:$G$44,3,0)</f>
        <v>550.0653</v>
      </c>
      <c r="E9" s="354">
        <f t="shared" si="0"/>
        <v>-0.5057000000001608</v>
      </c>
    </row>
    <row r="10" spans="1:5" ht="15">
      <c r="A10" s="76" t="s">
        <v>346</v>
      </c>
      <c r="B10" s="333" t="s">
        <v>5</v>
      </c>
      <c r="C10" s="353">
        <f>VLOOKUP($B10,'12-BienDong'!$C$11:$G$44,2,0)</f>
        <v>93.85360000000001</v>
      </c>
      <c r="D10" s="353">
        <f>VLOOKUP($B10,'12-BienDong'!$C$11:$G$44,3,0)</f>
        <v>69.07390000000001</v>
      </c>
      <c r="E10" s="354">
        <f t="shared" si="0"/>
        <v>24.779700000000005</v>
      </c>
    </row>
    <row r="11" spans="1:5" ht="15">
      <c r="A11" s="75" t="s">
        <v>347</v>
      </c>
      <c r="B11" s="332" t="s">
        <v>90</v>
      </c>
      <c r="C11" s="353">
        <f>VLOOKUP($B11,'12-BienDong'!$C$11:$G$44,2,0)</f>
        <v>21945.740650000003</v>
      </c>
      <c r="D11" s="353">
        <f>VLOOKUP($B11,'12-BienDong'!$C$11:$G$44,3,0)</f>
        <v>21933.21395</v>
      </c>
      <c r="E11" s="354">
        <f t="shared" si="0"/>
        <v>12.526700000002165</v>
      </c>
    </row>
    <row r="12" spans="1:5" ht="15">
      <c r="A12" s="76" t="s">
        <v>348</v>
      </c>
      <c r="B12" s="332" t="s">
        <v>92</v>
      </c>
      <c r="C12" s="353">
        <f>VLOOKUP($B12,'12-BienDong'!$C$11:$G$44,2,0)</f>
        <v>1233.3831300000002</v>
      </c>
      <c r="D12" s="353">
        <f>VLOOKUP($B12,'12-BienDong'!$C$11:$G$44,3,0)</f>
        <v>1225.90263</v>
      </c>
      <c r="E12" s="354">
        <f t="shared" si="0"/>
        <v>7.48050000000012</v>
      </c>
    </row>
    <row r="13" spans="1:5" ht="15">
      <c r="A13" s="76" t="s">
        <v>349</v>
      </c>
      <c r="B13" s="332" t="s">
        <v>100</v>
      </c>
      <c r="C13" s="353">
        <f>VLOOKUP($B13,'12-BienDong'!$C$11:$G$44,2,0)</f>
        <v>1784.56642</v>
      </c>
      <c r="D13" s="353">
        <f>VLOOKUP($B13,'12-BienDong'!$C$11:$G$44,3,0)</f>
        <v>1779.5202199999999</v>
      </c>
      <c r="E13" s="354">
        <f t="shared" si="0"/>
        <v>5.046200000000226</v>
      </c>
    </row>
    <row r="14" spans="1:5" ht="15">
      <c r="A14" s="76" t="s">
        <v>350</v>
      </c>
      <c r="B14" s="334" t="s">
        <v>29</v>
      </c>
      <c r="C14" s="353">
        <f>VLOOKUP($B14,'12-BienDong'!$C$11:$G$44,2,0)</f>
        <v>63.8735</v>
      </c>
      <c r="D14" s="353">
        <f>VLOOKUP($B14,'12-BienDong'!$C$11:$G$44,3,0)</f>
        <v>63.8735</v>
      </c>
      <c r="E14" s="354">
        <f t="shared" si="0"/>
      </c>
    </row>
    <row r="15" spans="1:5" ht="15">
      <c r="A15" s="76" t="s">
        <v>351</v>
      </c>
      <c r="B15" s="334" t="s">
        <v>28</v>
      </c>
      <c r="C15" s="353">
        <f>VLOOKUP($B15,'12-BienDong'!$C$11:$G$44,2,0)</f>
        <v>4.4151</v>
      </c>
      <c r="D15" s="353">
        <f>VLOOKUP($B15,'12-BienDong'!$C$11:$G$44,3,0)</f>
        <v>4.4151</v>
      </c>
      <c r="E15" s="354">
        <f t="shared" si="0"/>
      </c>
    </row>
    <row r="16" spans="1:5" ht="15">
      <c r="A16" s="76" t="s">
        <v>352</v>
      </c>
      <c r="B16" s="334" t="s">
        <v>22</v>
      </c>
      <c r="C16" s="353">
        <f>VLOOKUP($B16,'12-BienDong'!$C$11:$G$44,2,0)</f>
        <v>66.5881</v>
      </c>
      <c r="D16" s="353">
        <f>VLOOKUP($B16,'12-BienDong'!$C$11:$G$44,3,0)</f>
        <v>66.5881</v>
      </c>
      <c r="E16" s="354">
        <f t="shared" si="0"/>
      </c>
    </row>
    <row r="17" spans="1:5" ht="15">
      <c r="A17" s="76" t="s">
        <v>353</v>
      </c>
      <c r="B17" s="334" t="s">
        <v>27</v>
      </c>
      <c r="C17" s="353">
        <f>VLOOKUP($B17,'12-BienDong'!$C$11:$G$44,2,0)</f>
        <v>1200.2706000000003</v>
      </c>
      <c r="D17" s="353">
        <f>VLOOKUP($B17,'12-BienDong'!$C$11:$G$44,3,0)</f>
        <v>1200.2705999999998</v>
      </c>
      <c r="E17" s="354">
        <f t="shared" si="0"/>
        <v>4.547473508864641E-13</v>
      </c>
    </row>
    <row r="18" spans="1:5" ht="15">
      <c r="A18" s="76" t="s">
        <v>354</v>
      </c>
      <c r="B18" s="334" t="s">
        <v>183</v>
      </c>
      <c r="C18" s="353">
        <f>VLOOKUP($B18,'12-BienDong'!$C$11:$G$44,2,0)</f>
        <v>17592.6438</v>
      </c>
      <c r="D18" s="353">
        <f>VLOOKUP($B18,'12-BienDong'!$C$11:$G$44,3,0)</f>
        <v>17592.6438</v>
      </c>
      <c r="E18" s="354">
        <f t="shared" si="0"/>
      </c>
    </row>
    <row r="19" spans="1:5" ht="15">
      <c r="A19" s="76" t="s">
        <v>355</v>
      </c>
      <c r="B19" s="334" t="s">
        <v>186</v>
      </c>
      <c r="C19" s="353">
        <f>VLOOKUP($B19,'12-BienDong'!$C$11:$G$44,2,0)</f>
        <v>0</v>
      </c>
      <c r="D19" s="353">
        <f>VLOOKUP($B19,'12-BienDong'!$C$11:$G$44,3,0)</f>
        <v>0</v>
      </c>
      <c r="E19" s="354">
        <f t="shared" si="0"/>
      </c>
    </row>
    <row r="20" spans="1:5" ht="15">
      <c r="A20" s="75" t="s">
        <v>356</v>
      </c>
      <c r="B20" s="332" t="s">
        <v>188</v>
      </c>
      <c r="C20" s="353">
        <f>VLOOKUP($B20,'12-BienDong'!$C$11:$G$44,2,0)</f>
        <v>4.4897</v>
      </c>
      <c r="D20" s="353">
        <f>VLOOKUP($B20,'12-BienDong'!$C$11:$G$44,3,0)</f>
        <v>4.4897</v>
      </c>
      <c r="E20" s="354">
        <f t="shared" si="0"/>
      </c>
    </row>
    <row r="21" spans="1:5" ht="15">
      <c r="A21" s="76" t="s">
        <v>357</v>
      </c>
      <c r="B21" s="334" t="s">
        <v>191</v>
      </c>
      <c r="C21" s="353">
        <f>VLOOKUP($B21,'12-BienDong'!$C$11:$G$44,2,0)</f>
        <v>0</v>
      </c>
      <c r="D21" s="353">
        <f>VLOOKUP($B21,'12-BienDong'!$C$11:$G$44,3,0)</f>
        <v>0</v>
      </c>
      <c r="E21" s="354">
        <f t="shared" si="0"/>
      </c>
    </row>
    <row r="22" spans="1:5" ht="15">
      <c r="A22" s="76" t="s">
        <v>358</v>
      </c>
      <c r="B22" s="334" t="s">
        <v>194</v>
      </c>
      <c r="C22" s="353">
        <f>VLOOKUP($B22,'12-BienDong'!$C$11:$G$44,2,0)</f>
        <v>2.38</v>
      </c>
      <c r="D22" s="353">
        <f>VLOOKUP($B22,'12-BienDong'!$C$11:$G$44,3,0)</f>
        <v>2.38</v>
      </c>
      <c r="E22" s="354">
        <f t="shared" si="0"/>
      </c>
    </row>
    <row r="23" spans="1:5" ht="15">
      <c r="A23" s="77" t="s">
        <v>359</v>
      </c>
      <c r="B23" s="335" t="s">
        <v>197</v>
      </c>
      <c r="C23" s="355">
        <f>VLOOKUP($B23,'12-BienDong'!$C$11:$G$44,2,0)</f>
        <v>2.1097</v>
      </c>
      <c r="D23" s="355">
        <f>VLOOKUP($B23,'12-BienDong'!$C$11:$G$44,3,0)</f>
        <v>2.1097</v>
      </c>
      <c r="E23" s="356">
        <f t="shared" si="0"/>
      </c>
    </row>
  </sheetData>
  <sheetProtection/>
  <mergeCells count="5">
    <mergeCell ref="A3:A4"/>
    <mergeCell ref="C3:C4"/>
    <mergeCell ref="D3:E3"/>
    <mergeCell ref="A1:E1"/>
    <mergeCell ref="B3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8.8515625" style="79" customWidth="1"/>
    <col min="2" max="2" width="9.8515625" style="79" customWidth="1"/>
    <col min="3" max="3" width="10.140625" style="79" bestFit="1" customWidth="1"/>
    <col min="4" max="4" width="9.140625" style="79" customWidth="1"/>
    <col min="5" max="5" width="11.00390625" style="79" bestFit="1" customWidth="1"/>
    <col min="6" max="16384" width="9.140625" style="79" customWidth="1"/>
  </cols>
  <sheetData>
    <row r="2" spans="1:5" ht="14.25">
      <c r="A2" s="601" t="s">
        <v>391</v>
      </c>
      <c r="B2" s="601"/>
      <c r="C2" s="601"/>
      <c r="D2" s="601"/>
      <c r="E2" s="601"/>
    </row>
    <row r="3" spans="1:5" ht="14.25" customHeight="1">
      <c r="A3" s="602" t="s">
        <v>387</v>
      </c>
      <c r="B3" s="602" t="s">
        <v>307</v>
      </c>
      <c r="C3" s="602" t="s">
        <v>417</v>
      </c>
      <c r="D3" s="602" t="s">
        <v>423</v>
      </c>
      <c r="E3" s="602"/>
    </row>
    <row r="4" spans="1:5" ht="28.5">
      <c r="A4" s="602"/>
      <c r="B4" s="602"/>
      <c r="C4" s="602"/>
      <c r="D4" s="94" t="s">
        <v>225</v>
      </c>
      <c r="E4" s="94" t="s">
        <v>388</v>
      </c>
    </row>
    <row r="5" spans="1:5" ht="15">
      <c r="A5" s="85" t="s">
        <v>366</v>
      </c>
      <c r="B5" s="87"/>
      <c r="C5" s="362">
        <f>BC_Bieu02!C6</f>
        <v>95152.15179999998</v>
      </c>
      <c r="D5" s="371">
        <f>D6+D7+D12+D13+D14</f>
        <v>0</v>
      </c>
      <c r="E5" s="365">
        <f>C5-D5</f>
        <v>95152.15179999998</v>
      </c>
    </row>
    <row r="6" spans="1:5" ht="15">
      <c r="A6" s="82" t="s">
        <v>367</v>
      </c>
      <c r="B6" s="74" t="s">
        <v>4</v>
      </c>
      <c r="C6" s="363">
        <f>BC_Bieu02!C7</f>
        <v>32087.933599999986</v>
      </c>
      <c r="D6" s="368">
        <f>copyB01qua!F11</f>
        <v>0</v>
      </c>
      <c r="E6" s="366">
        <f aca="true" t="shared" si="0" ref="E6:E18">C6-D6</f>
        <v>32087.933599999986</v>
      </c>
    </row>
    <row r="7" spans="1:5" ht="15">
      <c r="A7" s="82" t="s">
        <v>368</v>
      </c>
      <c r="B7" s="74" t="s">
        <v>382</v>
      </c>
      <c r="C7" s="363">
        <f>BC_Bieu02!C8</f>
        <v>62978.6969</v>
      </c>
      <c r="D7" s="337">
        <f>SUM(D8:D11)</f>
        <v>0</v>
      </c>
      <c r="E7" s="366">
        <f t="shared" si="0"/>
        <v>62978.6969</v>
      </c>
    </row>
    <row r="8" spans="1:5" ht="15">
      <c r="A8" s="82" t="s">
        <v>369</v>
      </c>
      <c r="B8" s="74" t="s">
        <v>6</v>
      </c>
      <c r="C8" s="363">
        <f>BC_Bieu02!C9</f>
        <v>30992.3739</v>
      </c>
      <c r="D8" s="369">
        <f>copyB01qua!G11</f>
        <v>0</v>
      </c>
      <c r="E8" s="366">
        <f t="shared" si="0"/>
        <v>30992.3739</v>
      </c>
    </row>
    <row r="9" spans="1:5" ht="15">
      <c r="A9" s="82" t="s">
        <v>370</v>
      </c>
      <c r="B9" s="74" t="s">
        <v>11</v>
      </c>
      <c r="C9" s="363">
        <f>BC_Bieu02!C10</f>
        <v>376.4882</v>
      </c>
      <c r="D9" s="369">
        <f>copyB01qua!H11</f>
        <v>0</v>
      </c>
      <c r="E9" s="366">
        <f t="shared" si="0"/>
        <v>376.4882</v>
      </c>
    </row>
    <row r="10" spans="1:5" ht="15">
      <c r="A10" s="82" t="s">
        <v>371</v>
      </c>
      <c r="B10" s="74" t="s">
        <v>13</v>
      </c>
      <c r="C10" s="363">
        <f>BC_Bieu02!C11</f>
        <v>31609.7891</v>
      </c>
      <c r="D10" s="370">
        <f>copyB01qua!I11</f>
        <v>0</v>
      </c>
      <c r="E10" s="366">
        <f t="shared" si="0"/>
        <v>31609.7891</v>
      </c>
    </row>
    <row r="11" spans="1:5" ht="15">
      <c r="A11" s="82" t="s">
        <v>372</v>
      </c>
      <c r="B11" s="74" t="s">
        <v>383</v>
      </c>
      <c r="C11" s="363">
        <f>BC_Bieu02!C12</f>
        <v>0.045700000000000005</v>
      </c>
      <c r="D11" s="369">
        <f>copyB01qua!J11</f>
        <v>0</v>
      </c>
      <c r="E11" s="366">
        <f t="shared" si="0"/>
        <v>0.045700000000000005</v>
      </c>
    </row>
    <row r="12" spans="1:5" ht="15">
      <c r="A12" s="82" t="s">
        <v>373</v>
      </c>
      <c r="B12" s="74" t="s">
        <v>384</v>
      </c>
      <c r="C12" s="363">
        <f>BC_Bieu02!C13</f>
        <v>0</v>
      </c>
      <c r="D12" s="369">
        <f>copyB01qua!K11+copyB01qua!L11</f>
        <v>0</v>
      </c>
      <c r="E12" s="366">
        <f t="shared" si="0"/>
        <v>0</v>
      </c>
    </row>
    <row r="13" spans="1:5" ht="15">
      <c r="A13" s="82" t="s">
        <v>374</v>
      </c>
      <c r="B13" s="74" t="s">
        <v>385</v>
      </c>
      <c r="C13" s="363">
        <f>BC_Bieu02!C14</f>
        <v>0</v>
      </c>
      <c r="D13" s="369">
        <f>copyB01qua!M11</f>
        <v>0</v>
      </c>
      <c r="E13" s="366">
        <f t="shared" si="0"/>
        <v>0</v>
      </c>
    </row>
    <row r="14" spans="1:5" ht="15">
      <c r="A14" s="82" t="s">
        <v>375</v>
      </c>
      <c r="B14" s="74" t="s">
        <v>3</v>
      </c>
      <c r="C14" s="363">
        <f>BC_Bieu02!C15</f>
        <v>85.5213</v>
      </c>
      <c r="D14" s="369">
        <f>copyB01qua!N11</f>
        <v>0</v>
      </c>
      <c r="E14" s="366">
        <f t="shared" si="0"/>
        <v>85.5213</v>
      </c>
    </row>
    <row r="15" spans="1:5" ht="15">
      <c r="A15" s="81" t="s">
        <v>376</v>
      </c>
      <c r="B15" s="78"/>
      <c r="C15" s="363">
        <f>BC_Bieu02!C16</f>
        <v>1983.2603000000004</v>
      </c>
      <c r="D15" s="336">
        <f>SUM(D16:D18)</f>
        <v>0</v>
      </c>
      <c r="E15" s="366">
        <f t="shared" si="0"/>
        <v>1983.2603000000004</v>
      </c>
    </row>
    <row r="16" spans="1:5" ht="15">
      <c r="A16" s="82" t="s">
        <v>377</v>
      </c>
      <c r="B16" s="74" t="s">
        <v>7</v>
      </c>
      <c r="C16" s="363">
        <f>BC_Bieu02!C17</f>
        <v>1440.0174000000002</v>
      </c>
      <c r="D16" s="370">
        <f>copyB01qua!P11</f>
        <v>0</v>
      </c>
      <c r="E16" s="366">
        <f t="shared" si="0"/>
        <v>1440.0174000000002</v>
      </c>
    </row>
    <row r="17" spans="1:5" ht="15">
      <c r="A17" s="82" t="s">
        <v>378</v>
      </c>
      <c r="B17" s="74" t="s">
        <v>386</v>
      </c>
      <c r="C17" s="363">
        <f>BC_Bieu02!C18</f>
        <v>1.3456</v>
      </c>
      <c r="D17" s="370">
        <f>copyB01qua!Q11</f>
        <v>0</v>
      </c>
      <c r="E17" s="366">
        <f t="shared" si="0"/>
        <v>1.3456</v>
      </c>
    </row>
    <row r="18" spans="1:5" ht="15">
      <c r="A18" s="83" t="s">
        <v>379</v>
      </c>
      <c r="B18" s="84" t="s">
        <v>31</v>
      </c>
      <c r="C18" s="364">
        <f>BC_Bieu02!C19</f>
        <v>541.8973000000001</v>
      </c>
      <c r="D18" s="372">
        <f>copyB01qua!R11</f>
        <v>0</v>
      </c>
      <c r="E18" s="367">
        <f t="shared" si="0"/>
        <v>541.8973000000001</v>
      </c>
    </row>
    <row r="19" s="338" customFormat="1" ht="21" customHeight="1">
      <c r="A19" s="88"/>
    </row>
  </sheetData>
  <sheetProtection/>
  <mergeCells count="5">
    <mergeCell ref="A3:A4"/>
    <mergeCell ref="C3:C4"/>
    <mergeCell ref="D3:E3"/>
    <mergeCell ref="A2:E2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H56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49"/>
    </sheetView>
  </sheetViews>
  <sheetFormatPr defaultColWidth="9.140625" defaultRowHeight="12.75"/>
  <cols>
    <col min="1" max="1" width="5.7109375" style="273" customWidth="1"/>
    <col min="2" max="2" width="41.8515625" style="97" customWidth="1"/>
    <col min="3" max="3" width="5.00390625" style="282" customWidth="1"/>
    <col min="4" max="4" width="10.140625" style="97" customWidth="1"/>
    <col min="5" max="5" width="9.8515625" style="97" customWidth="1"/>
    <col min="6" max="16384" width="9.140625" style="97" customWidth="1"/>
  </cols>
  <sheetData>
    <row r="1" spans="2:5" ht="16.5" customHeight="1">
      <c r="B1" s="274"/>
      <c r="C1" s="509" t="s">
        <v>33</v>
      </c>
      <c r="D1" s="509"/>
      <c r="E1" s="509"/>
    </row>
    <row r="2" spans="2:5" ht="16.5" customHeight="1">
      <c r="B2" s="274"/>
      <c r="C2" s="510" t="s">
        <v>227</v>
      </c>
      <c r="D2" s="510"/>
      <c r="E2" s="510"/>
    </row>
    <row r="3" spans="1:5" ht="16.5" customHeight="1">
      <c r="A3" s="275"/>
      <c r="B3" s="99" t="s">
        <v>228</v>
      </c>
      <c r="C3" s="509" t="s">
        <v>229</v>
      </c>
      <c r="D3" s="509"/>
      <c r="E3" s="509"/>
    </row>
    <row r="4" spans="2:5" ht="16.5" customHeight="1">
      <c r="B4" s="276"/>
      <c r="C4" s="499" t="s">
        <v>413</v>
      </c>
      <c r="D4" s="499"/>
      <c r="E4" s="499"/>
    </row>
    <row r="5" spans="3:5" ht="12" customHeight="1">
      <c r="C5" s="359"/>
      <c r="D5" s="277"/>
      <c r="E5" s="277"/>
    </row>
    <row r="6" spans="1:5" s="98" customFormat="1" ht="14.25" customHeight="1">
      <c r="A6" s="512" t="s">
        <v>39</v>
      </c>
      <c r="B6" s="512" t="s">
        <v>198</v>
      </c>
      <c r="C6" s="512" t="s">
        <v>41</v>
      </c>
      <c r="D6" s="503" t="s">
        <v>231</v>
      </c>
      <c r="E6" s="361" t="s">
        <v>232</v>
      </c>
    </row>
    <row r="7" spans="1:18" ht="23.25" customHeight="1">
      <c r="A7" s="512" t="s">
        <v>199</v>
      </c>
      <c r="B7" s="512"/>
      <c r="C7" s="512"/>
      <c r="D7" s="503"/>
      <c r="E7" s="503" t="s">
        <v>234</v>
      </c>
      <c r="F7" s="503" t="s">
        <v>235</v>
      </c>
      <c r="G7" s="503" t="s">
        <v>236</v>
      </c>
      <c r="H7" s="503"/>
      <c r="I7" s="503"/>
      <c r="J7" s="503"/>
      <c r="K7" s="508" t="s">
        <v>237</v>
      </c>
      <c r="L7" s="508"/>
      <c r="M7" s="503" t="s">
        <v>238</v>
      </c>
      <c r="N7" s="503" t="s">
        <v>239</v>
      </c>
      <c r="O7" s="503" t="s">
        <v>240</v>
      </c>
      <c r="P7" s="503" t="s">
        <v>241</v>
      </c>
      <c r="Q7" s="503" t="s">
        <v>242</v>
      </c>
      <c r="R7" s="503" t="s">
        <v>243</v>
      </c>
    </row>
    <row r="8" spans="1:18" ht="12.75" customHeight="1">
      <c r="A8" s="512"/>
      <c r="B8" s="512" t="s">
        <v>200</v>
      </c>
      <c r="C8" s="512"/>
      <c r="D8" s="503"/>
      <c r="E8" s="503"/>
      <c r="F8" s="504"/>
      <c r="G8" s="503" t="s">
        <v>244</v>
      </c>
      <c r="H8" s="502" t="s">
        <v>245</v>
      </c>
      <c r="I8" s="502" t="s">
        <v>246</v>
      </c>
      <c r="J8" s="503" t="s">
        <v>247</v>
      </c>
      <c r="K8" s="503" t="s">
        <v>248</v>
      </c>
      <c r="L8" s="503" t="s">
        <v>249</v>
      </c>
      <c r="M8" s="504"/>
      <c r="N8" s="504"/>
      <c r="O8" s="503"/>
      <c r="P8" s="504"/>
      <c r="Q8" s="503"/>
      <c r="R8" s="504"/>
    </row>
    <row r="9" spans="1:18" ht="52.5" customHeight="1">
      <c r="A9" s="513"/>
      <c r="B9" s="513"/>
      <c r="C9" s="513"/>
      <c r="D9" s="503"/>
      <c r="E9" s="503"/>
      <c r="F9" s="504"/>
      <c r="G9" s="504"/>
      <c r="H9" s="503"/>
      <c r="I9" s="503"/>
      <c r="J9" s="504"/>
      <c r="K9" s="503"/>
      <c r="L9" s="503"/>
      <c r="M9" s="504"/>
      <c r="N9" s="504"/>
      <c r="O9" s="503"/>
      <c r="P9" s="504"/>
      <c r="Q9" s="503"/>
      <c r="R9" s="504"/>
    </row>
    <row r="10" spans="1:86" s="280" customFormat="1" ht="11.25">
      <c r="A10" s="313" t="s">
        <v>201</v>
      </c>
      <c r="B10" s="313" t="s">
        <v>202</v>
      </c>
      <c r="C10" s="313" t="s">
        <v>203</v>
      </c>
      <c r="D10" s="313" t="s">
        <v>204</v>
      </c>
      <c r="E10" s="315" t="s">
        <v>250</v>
      </c>
      <c r="F10" s="313" t="s">
        <v>251</v>
      </c>
      <c r="G10" s="313" t="s">
        <v>252</v>
      </c>
      <c r="H10" s="314">
        <v>-8</v>
      </c>
      <c r="I10" s="314">
        <v>-9</v>
      </c>
      <c r="J10" s="314">
        <v>-10</v>
      </c>
      <c r="K10" s="314">
        <v>-11</v>
      </c>
      <c r="L10" s="314">
        <v>-12</v>
      </c>
      <c r="M10" s="314">
        <v>-13</v>
      </c>
      <c r="N10" s="314">
        <v>-14</v>
      </c>
      <c r="O10" s="315" t="s">
        <v>416</v>
      </c>
      <c r="P10" s="314">
        <v>-16</v>
      </c>
      <c r="Q10" s="314">
        <v>-17</v>
      </c>
      <c r="R10" s="314">
        <v>-18</v>
      </c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</row>
    <row r="11" spans="1:18" s="243" customFormat="1" ht="14.25" customHeight="1">
      <c r="A11" s="309" t="s">
        <v>44</v>
      </c>
      <c r="B11" s="310" t="s">
        <v>45</v>
      </c>
      <c r="C11" s="311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1:18" s="99" customFormat="1" ht="14.25" customHeight="1">
      <c r="A12" s="107">
        <v>1</v>
      </c>
      <c r="B12" s="100" t="s">
        <v>46</v>
      </c>
      <c r="C12" s="105" t="s">
        <v>47</v>
      </c>
      <c r="D12" s="301"/>
      <c r="E12" s="312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</row>
    <row r="13" spans="1:18" s="307" customFormat="1" ht="14.25" customHeight="1">
      <c r="A13" s="108" t="s">
        <v>48</v>
      </c>
      <c r="B13" s="101" t="s">
        <v>49</v>
      </c>
      <c r="C13" s="102" t="s">
        <v>50</v>
      </c>
      <c r="D13" s="306"/>
      <c r="E13" s="312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18" s="275" customFormat="1" ht="14.25" customHeight="1">
      <c r="A14" s="109" t="s">
        <v>51</v>
      </c>
      <c r="B14" s="103" t="s">
        <v>52</v>
      </c>
      <c r="C14" s="104" t="s">
        <v>53</v>
      </c>
      <c r="D14" s="302"/>
      <c r="E14" s="31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s="275" customFormat="1" ht="14.25" customHeight="1">
      <c r="A15" s="109" t="s">
        <v>54</v>
      </c>
      <c r="B15" s="103" t="s">
        <v>55</v>
      </c>
      <c r="C15" s="104" t="s">
        <v>56</v>
      </c>
      <c r="D15" s="303"/>
      <c r="E15" s="31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</row>
    <row r="16" spans="1:18" s="275" customFormat="1" ht="14.25" customHeight="1">
      <c r="A16" s="109" t="s">
        <v>65</v>
      </c>
      <c r="B16" s="103" t="s">
        <v>66</v>
      </c>
      <c r="C16" s="104" t="s">
        <v>67</v>
      </c>
      <c r="D16" s="303"/>
      <c r="E16" s="31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</row>
    <row r="17" spans="1:18" s="275" customFormat="1" ht="14.25" customHeight="1">
      <c r="A17" s="109" t="s">
        <v>68</v>
      </c>
      <c r="B17" s="103" t="s">
        <v>69</v>
      </c>
      <c r="C17" s="104" t="s">
        <v>8</v>
      </c>
      <c r="D17" s="303"/>
      <c r="E17" s="31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</row>
    <row r="18" spans="1:18" s="307" customFormat="1" ht="14.25" customHeight="1">
      <c r="A18" s="108" t="s">
        <v>70</v>
      </c>
      <c r="B18" s="101" t="s">
        <v>71</v>
      </c>
      <c r="C18" s="102" t="s">
        <v>72</v>
      </c>
      <c r="D18" s="306"/>
      <c r="E18" s="312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</row>
    <row r="19" spans="1:18" s="275" customFormat="1" ht="14.25" customHeight="1">
      <c r="A19" s="109" t="s">
        <v>73</v>
      </c>
      <c r="B19" s="103" t="s">
        <v>74</v>
      </c>
      <c r="C19" s="104" t="s">
        <v>75</v>
      </c>
      <c r="D19" s="303"/>
      <c r="E19" s="31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</row>
    <row r="20" spans="1:18" s="275" customFormat="1" ht="14.25" customHeight="1">
      <c r="A20" s="109" t="s">
        <v>76</v>
      </c>
      <c r="B20" s="103" t="s">
        <v>77</v>
      </c>
      <c r="C20" s="104" t="s">
        <v>78</v>
      </c>
      <c r="D20" s="303"/>
      <c r="E20" s="31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</row>
    <row r="21" spans="1:18" s="275" customFormat="1" ht="14.25" customHeight="1">
      <c r="A21" s="109" t="s">
        <v>79</v>
      </c>
      <c r="B21" s="103" t="s">
        <v>80</v>
      </c>
      <c r="C21" s="104" t="s">
        <v>81</v>
      </c>
      <c r="D21" s="303"/>
      <c r="E21" s="31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</row>
    <row r="22" spans="1:18" s="307" customFormat="1" ht="14.25" customHeight="1">
      <c r="A22" s="108" t="s">
        <v>82</v>
      </c>
      <c r="B22" s="101" t="s">
        <v>83</v>
      </c>
      <c r="C22" s="102" t="s">
        <v>23</v>
      </c>
      <c r="D22" s="308"/>
      <c r="E22" s="312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</row>
    <row r="23" spans="1:18" s="307" customFormat="1" ht="14.25" customHeight="1">
      <c r="A23" s="108" t="s">
        <v>84</v>
      </c>
      <c r="B23" s="101" t="s">
        <v>85</v>
      </c>
      <c r="C23" s="102" t="s">
        <v>86</v>
      </c>
      <c r="D23" s="308"/>
      <c r="E23" s="312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</row>
    <row r="24" spans="1:18" s="307" customFormat="1" ht="14.25" customHeight="1">
      <c r="A24" s="108" t="s">
        <v>87</v>
      </c>
      <c r="B24" s="101" t="s">
        <v>88</v>
      </c>
      <c r="C24" s="102" t="s">
        <v>5</v>
      </c>
      <c r="D24" s="308"/>
      <c r="E24" s="312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18" s="99" customFormat="1" ht="14.25" customHeight="1">
      <c r="A25" s="107">
        <v>2</v>
      </c>
      <c r="B25" s="100" t="s">
        <v>89</v>
      </c>
      <c r="C25" s="105" t="s">
        <v>90</v>
      </c>
      <c r="D25" s="301"/>
      <c r="E25" s="312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</row>
    <row r="26" spans="1:18" s="99" customFormat="1" ht="14.25" customHeight="1">
      <c r="A26" s="107" t="s">
        <v>91</v>
      </c>
      <c r="B26" s="100" t="s">
        <v>32</v>
      </c>
      <c r="C26" s="105" t="s">
        <v>92</v>
      </c>
      <c r="D26" s="301"/>
      <c r="E26" s="312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s="275" customFormat="1" ht="14.25" customHeight="1">
      <c r="A27" s="109" t="s">
        <v>93</v>
      </c>
      <c r="B27" s="103" t="s">
        <v>94</v>
      </c>
      <c r="C27" s="104" t="s">
        <v>24</v>
      </c>
      <c r="D27" s="303"/>
      <c r="E27" s="31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</row>
    <row r="28" spans="1:18" s="275" customFormat="1" ht="14.25" customHeight="1">
      <c r="A28" s="109" t="s">
        <v>95</v>
      </c>
      <c r="B28" s="103" t="s">
        <v>96</v>
      </c>
      <c r="C28" s="104" t="s">
        <v>97</v>
      </c>
      <c r="D28" s="303"/>
      <c r="E28" s="31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</row>
    <row r="29" spans="1:18" s="99" customFormat="1" ht="14.25" customHeight="1">
      <c r="A29" s="107" t="s">
        <v>98</v>
      </c>
      <c r="B29" s="100" t="s">
        <v>99</v>
      </c>
      <c r="C29" s="105" t="s">
        <v>100</v>
      </c>
      <c r="D29" s="301"/>
      <c r="E29" s="312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</row>
    <row r="30" spans="1:18" s="275" customFormat="1" ht="14.25" customHeight="1">
      <c r="A30" s="109" t="s">
        <v>101</v>
      </c>
      <c r="B30" s="103" t="s">
        <v>102</v>
      </c>
      <c r="C30" s="104" t="s">
        <v>30</v>
      </c>
      <c r="D30" s="303"/>
      <c r="E30" s="31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:18" s="275" customFormat="1" ht="14.25" customHeight="1">
      <c r="A31" s="109" t="s">
        <v>103</v>
      </c>
      <c r="B31" s="103" t="s">
        <v>104</v>
      </c>
      <c r="C31" s="104" t="s">
        <v>105</v>
      </c>
      <c r="D31" s="303"/>
      <c r="E31" s="31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:18" s="275" customFormat="1" ht="14.25" customHeight="1">
      <c r="A32" s="109" t="s">
        <v>106</v>
      </c>
      <c r="B32" s="103" t="s">
        <v>107</v>
      </c>
      <c r="C32" s="104" t="s">
        <v>108</v>
      </c>
      <c r="D32" s="303"/>
      <c r="E32" s="31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</row>
    <row r="33" spans="1:18" s="275" customFormat="1" ht="14.25" customHeight="1">
      <c r="A33" s="109" t="s">
        <v>109</v>
      </c>
      <c r="B33" s="103" t="s">
        <v>110</v>
      </c>
      <c r="C33" s="104" t="s">
        <v>111</v>
      </c>
      <c r="D33" s="303"/>
      <c r="E33" s="31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</row>
    <row r="34" spans="1:18" s="275" customFormat="1" ht="14.25" customHeight="1">
      <c r="A34" s="109" t="s">
        <v>135</v>
      </c>
      <c r="B34" s="103" t="s">
        <v>136</v>
      </c>
      <c r="C34" s="104" t="s">
        <v>137</v>
      </c>
      <c r="D34" s="303"/>
      <c r="E34" s="31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:18" s="275" customFormat="1" ht="14.25" customHeight="1">
      <c r="A35" s="109" t="s">
        <v>143</v>
      </c>
      <c r="B35" s="103" t="s">
        <v>144</v>
      </c>
      <c r="C35" s="104" t="s">
        <v>145</v>
      </c>
      <c r="D35" s="303"/>
      <c r="E35" s="31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:18" s="275" customFormat="1" ht="14.25" customHeight="1">
      <c r="A36" s="109" t="s">
        <v>173</v>
      </c>
      <c r="B36" s="103" t="s">
        <v>174</v>
      </c>
      <c r="C36" s="104" t="s">
        <v>29</v>
      </c>
      <c r="D36" s="303"/>
      <c r="E36" s="31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s="275" customFormat="1" ht="14.25" customHeight="1">
      <c r="A37" s="109" t="s">
        <v>175</v>
      </c>
      <c r="B37" s="103" t="s">
        <v>176</v>
      </c>
      <c r="C37" s="104" t="s">
        <v>28</v>
      </c>
      <c r="D37" s="303"/>
      <c r="E37" s="31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18" s="275" customFormat="1" ht="14.25" customHeight="1">
      <c r="A38" s="109" t="s">
        <v>177</v>
      </c>
      <c r="B38" s="103" t="s">
        <v>178</v>
      </c>
      <c r="C38" s="104" t="s">
        <v>22</v>
      </c>
      <c r="D38" s="303"/>
      <c r="E38" s="31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:18" s="275" customFormat="1" ht="14.25" customHeight="1">
      <c r="A39" s="109" t="s">
        <v>179</v>
      </c>
      <c r="B39" s="103" t="s">
        <v>180</v>
      </c>
      <c r="C39" s="104" t="s">
        <v>27</v>
      </c>
      <c r="D39" s="303"/>
      <c r="E39" s="31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s="275" customFormat="1" ht="14.25" customHeight="1">
      <c r="A40" s="109" t="s">
        <v>181</v>
      </c>
      <c r="B40" s="103" t="s">
        <v>182</v>
      </c>
      <c r="C40" s="104" t="s">
        <v>183</v>
      </c>
      <c r="D40" s="303"/>
      <c r="E40" s="31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:18" s="275" customFormat="1" ht="14.25" customHeight="1">
      <c r="A41" s="109" t="s">
        <v>184</v>
      </c>
      <c r="B41" s="103" t="s">
        <v>185</v>
      </c>
      <c r="C41" s="104" t="s">
        <v>186</v>
      </c>
      <c r="D41" s="303"/>
      <c r="E41" s="31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:18" s="275" customFormat="1" ht="14.25" customHeight="1">
      <c r="A42" s="107">
        <v>3</v>
      </c>
      <c r="B42" s="100" t="s">
        <v>187</v>
      </c>
      <c r="C42" s="105" t="s">
        <v>188</v>
      </c>
      <c r="D42" s="301"/>
      <c r="E42" s="312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</row>
    <row r="43" spans="1:18" s="275" customFormat="1" ht="14.25" customHeight="1">
      <c r="A43" s="109" t="s">
        <v>189</v>
      </c>
      <c r="B43" s="103" t="s">
        <v>190</v>
      </c>
      <c r="C43" s="104" t="s">
        <v>191</v>
      </c>
      <c r="D43" s="302"/>
      <c r="E43" s="312"/>
      <c r="F43" s="357"/>
      <c r="G43" s="357"/>
      <c r="H43" s="357"/>
      <c r="I43" s="357"/>
      <c r="J43" s="357"/>
      <c r="K43" s="357"/>
      <c r="L43" s="357"/>
      <c r="M43" s="357"/>
      <c r="N43" s="357"/>
      <c r="O43" s="302"/>
      <c r="P43" s="357"/>
      <c r="Q43" s="357"/>
      <c r="R43" s="357"/>
    </row>
    <row r="44" spans="1:18" s="275" customFormat="1" ht="14.25" customHeight="1">
      <c r="A44" s="109" t="s">
        <v>192</v>
      </c>
      <c r="B44" s="103" t="s">
        <v>193</v>
      </c>
      <c r="C44" s="104" t="s">
        <v>194</v>
      </c>
      <c r="D44" s="302"/>
      <c r="E44" s="312"/>
      <c r="F44" s="357"/>
      <c r="G44" s="357"/>
      <c r="H44" s="357"/>
      <c r="I44" s="357"/>
      <c r="J44" s="357"/>
      <c r="K44" s="357"/>
      <c r="L44" s="357"/>
      <c r="M44" s="357"/>
      <c r="N44" s="357"/>
      <c r="O44" s="302"/>
      <c r="P44" s="357"/>
      <c r="Q44" s="357"/>
      <c r="R44" s="357"/>
    </row>
    <row r="45" spans="1:18" s="275" customFormat="1" ht="14.25" customHeight="1">
      <c r="A45" s="109" t="s">
        <v>195</v>
      </c>
      <c r="B45" s="103" t="s">
        <v>196</v>
      </c>
      <c r="C45" s="104" t="s">
        <v>197</v>
      </c>
      <c r="D45" s="302"/>
      <c r="E45" s="312"/>
      <c r="F45" s="357"/>
      <c r="G45" s="357"/>
      <c r="H45" s="357"/>
      <c r="I45" s="357"/>
      <c r="J45" s="357"/>
      <c r="K45" s="357"/>
      <c r="L45" s="357"/>
      <c r="M45" s="357"/>
      <c r="N45" s="357"/>
      <c r="O45" s="302"/>
      <c r="P45" s="357"/>
      <c r="Q45" s="357"/>
      <c r="R45" s="357"/>
    </row>
    <row r="46" spans="1:18" s="275" customFormat="1" ht="14.25" customHeight="1">
      <c r="A46" s="107" t="s">
        <v>253</v>
      </c>
      <c r="B46" s="100" t="s">
        <v>254</v>
      </c>
      <c r="C46" s="105" t="s">
        <v>255</v>
      </c>
      <c r="D46" s="301"/>
      <c r="E46" s="312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:18" s="275" customFormat="1" ht="14.25" customHeight="1">
      <c r="A47" s="109">
        <v>1</v>
      </c>
      <c r="B47" s="103" t="s">
        <v>256</v>
      </c>
      <c r="C47" s="104" t="s">
        <v>257</v>
      </c>
      <c r="D47" s="302"/>
      <c r="E47" s="312"/>
      <c r="F47" s="357"/>
      <c r="G47" s="357"/>
      <c r="H47" s="357"/>
      <c r="I47" s="357"/>
      <c r="J47" s="357"/>
      <c r="K47" s="357"/>
      <c r="L47" s="357"/>
      <c r="M47" s="357"/>
      <c r="N47" s="357"/>
      <c r="O47" s="302"/>
      <c r="P47" s="357"/>
      <c r="Q47" s="357"/>
      <c r="R47" s="357"/>
    </row>
    <row r="48" spans="1:18" s="275" customFormat="1" ht="14.25" customHeight="1">
      <c r="A48" s="109">
        <v>2</v>
      </c>
      <c r="B48" s="103" t="s">
        <v>258</v>
      </c>
      <c r="C48" s="104" t="s">
        <v>259</v>
      </c>
      <c r="D48" s="302"/>
      <c r="E48" s="312"/>
      <c r="F48" s="357"/>
      <c r="G48" s="357"/>
      <c r="H48" s="357"/>
      <c r="I48" s="357"/>
      <c r="J48" s="357"/>
      <c r="K48" s="357"/>
      <c r="L48" s="357"/>
      <c r="M48" s="357"/>
      <c r="N48" s="357"/>
      <c r="O48" s="302"/>
      <c r="P48" s="357"/>
      <c r="Q48" s="357"/>
      <c r="R48" s="357"/>
    </row>
    <row r="49" spans="1:18" s="275" customFormat="1" ht="14.25" customHeight="1">
      <c r="A49" s="110">
        <v>3</v>
      </c>
      <c r="B49" s="111" t="s">
        <v>260</v>
      </c>
      <c r="C49" s="112" t="s">
        <v>261</v>
      </c>
      <c r="D49" s="304"/>
      <c r="E49" s="312"/>
      <c r="F49" s="358"/>
      <c r="G49" s="358"/>
      <c r="H49" s="358"/>
      <c r="I49" s="358"/>
      <c r="J49" s="358"/>
      <c r="K49" s="358"/>
      <c r="L49" s="358"/>
      <c r="M49" s="358"/>
      <c r="N49" s="358"/>
      <c r="O49" s="304"/>
      <c r="P49" s="358"/>
      <c r="Q49" s="358"/>
      <c r="R49" s="358"/>
    </row>
    <row r="50" spans="1:5" ht="14.25" customHeight="1">
      <c r="A50" s="506" t="s">
        <v>415</v>
      </c>
      <c r="B50" s="506"/>
      <c r="C50" s="506"/>
      <c r="E50" s="360"/>
    </row>
    <row r="51" spans="1:5" s="243" customFormat="1" ht="12.75" customHeight="1">
      <c r="A51" s="500" t="s">
        <v>414</v>
      </c>
      <c r="B51" s="500"/>
      <c r="C51" s="500"/>
      <c r="E51" s="244"/>
    </row>
    <row r="52" spans="1:5" s="243" customFormat="1" ht="12.75" customHeight="1">
      <c r="A52" s="500"/>
      <c r="B52" s="500"/>
      <c r="C52" s="500"/>
      <c r="E52" s="244"/>
    </row>
    <row r="53" ht="12.75">
      <c r="C53" s="274"/>
    </row>
    <row r="55" spans="2:5" ht="12.75">
      <c r="B55" s="281"/>
      <c r="C55" s="281"/>
      <c r="D55" s="281"/>
      <c r="E55" s="281"/>
    </row>
    <row r="56" spans="2:5" ht="12.75">
      <c r="B56" s="281"/>
      <c r="C56" s="281"/>
      <c r="D56" s="281"/>
      <c r="E56" s="281"/>
    </row>
  </sheetData>
  <sheetProtection/>
  <mergeCells count="27">
    <mergeCell ref="A52:C52"/>
    <mergeCell ref="A50:C50"/>
    <mergeCell ref="A51:C51"/>
    <mergeCell ref="E7:E9"/>
    <mergeCell ref="C1:E1"/>
    <mergeCell ref="C2:E2"/>
    <mergeCell ref="C3:E3"/>
    <mergeCell ref="C4:E4"/>
    <mergeCell ref="A6:A9"/>
    <mergeCell ref="B6:B9"/>
    <mergeCell ref="C6:C9"/>
    <mergeCell ref="D6:D9"/>
    <mergeCell ref="F7:F9"/>
    <mergeCell ref="G7:J7"/>
    <mergeCell ref="K7:L7"/>
    <mergeCell ref="M7:M9"/>
    <mergeCell ref="L8:L9"/>
    <mergeCell ref="N7:N9"/>
    <mergeCell ref="O7:O9"/>
    <mergeCell ref="P7:P9"/>
    <mergeCell ref="Q7:Q9"/>
    <mergeCell ref="R7:R9"/>
    <mergeCell ref="G8:G9"/>
    <mergeCell ref="H8:H9"/>
    <mergeCell ref="I8:I9"/>
    <mergeCell ref="J8:J9"/>
    <mergeCell ref="K8:K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H43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M18" sqref="M18"/>
    </sheetView>
  </sheetViews>
  <sheetFormatPr defaultColWidth="9.140625" defaultRowHeight="12.75"/>
  <cols>
    <col min="1" max="1" width="5.7109375" style="273" customWidth="1"/>
    <col min="2" max="2" width="41.8515625" style="97" customWidth="1"/>
    <col min="3" max="3" width="5.00390625" style="282" customWidth="1"/>
    <col min="4" max="4" width="9.8515625" style="97" customWidth="1"/>
    <col min="5" max="16384" width="9.140625" style="97" customWidth="1"/>
  </cols>
  <sheetData>
    <row r="1" spans="2:4" ht="16.5" customHeight="1">
      <c r="B1" s="274"/>
      <c r="C1" s="509" t="s">
        <v>33</v>
      </c>
      <c r="D1" s="509"/>
    </row>
    <row r="2" spans="2:4" ht="16.5" customHeight="1">
      <c r="B2" s="274"/>
      <c r="C2" s="510" t="s">
        <v>227</v>
      </c>
      <c r="D2" s="510"/>
    </row>
    <row r="3" spans="1:4" ht="16.5" customHeight="1">
      <c r="A3" s="275"/>
      <c r="B3" s="99" t="s">
        <v>228</v>
      </c>
      <c r="C3" s="509" t="s">
        <v>229</v>
      </c>
      <c r="D3" s="509"/>
    </row>
    <row r="4" spans="2:4" ht="16.5" customHeight="1">
      <c r="B4" s="276"/>
      <c r="C4" s="499" t="s">
        <v>413</v>
      </c>
      <c r="D4" s="499"/>
    </row>
    <row r="5" spans="3:4" ht="12" customHeight="1">
      <c r="C5" s="359"/>
      <c r="D5" s="277"/>
    </row>
    <row r="6" spans="1:4" s="98" customFormat="1" ht="14.25" customHeight="1">
      <c r="A6" s="512" t="s">
        <v>39</v>
      </c>
      <c r="B6" s="512" t="s">
        <v>198</v>
      </c>
      <c r="C6" s="512" t="s">
        <v>41</v>
      </c>
      <c r="D6" s="361" t="s">
        <v>232</v>
      </c>
    </row>
    <row r="7" spans="1:4" ht="23.25" customHeight="1">
      <c r="A7" s="512" t="s">
        <v>199</v>
      </c>
      <c r="B7" s="512"/>
      <c r="C7" s="512"/>
      <c r="D7" s="503" t="s">
        <v>234</v>
      </c>
    </row>
    <row r="8" spans="1:4" ht="12.75" customHeight="1">
      <c r="A8" s="512"/>
      <c r="B8" s="512" t="s">
        <v>200</v>
      </c>
      <c r="C8" s="512"/>
      <c r="D8" s="503"/>
    </row>
    <row r="9" spans="1:4" ht="52.5" customHeight="1">
      <c r="A9" s="513"/>
      <c r="B9" s="513"/>
      <c r="C9" s="513"/>
      <c r="D9" s="503"/>
    </row>
    <row r="10" spans="1:86" s="280" customFormat="1" ht="11.25">
      <c r="A10" s="313" t="s">
        <v>201</v>
      </c>
      <c r="B10" s="313" t="s">
        <v>202</v>
      </c>
      <c r="C10" s="313" t="s">
        <v>203</v>
      </c>
      <c r="D10" s="315" t="s">
        <v>250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</row>
    <row r="11" spans="1:4" s="275" customFormat="1" ht="14.25" customHeight="1">
      <c r="A11" s="109" t="s">
        <v>54</v>
      </c>
      <c r="B11" s="103" t="s">
        <v>55</v>
      </c>
      <c r="C11" s="104" t="s">
        <v>56</v>
      </c>
      <c r="D11" s="302"/>
    </row>
    <row r="12" spans="1:4" s="275" customFormat="1" ht="14.25" customHeight="1">
      <c r="A12" s="109" t="s">
        <v>65</v>
      </c>
      <c r="B12" s="103" t="s">
        <v>66</v>
      </c>
      <c r="C12" s="104" t="s">
        <v>67</v>
      </c>
      <c r="D12" s="302"/>
    </row>
    <row r="13" spans="1:4" s="275" customFormat="1" ht="14.25" customHeight="1">
      <c r="A13" s="109" t="s">
        <v>68</v>
      </c>
      <c r="B13" s="103" t="s">
        <v>69</v>
      </c>
      <c r="C13" s="104" t="s">
        <v>8</v>
      </c>
      <c r="D13" s="302"/>
    </row>
    <row r="14" spans="1:4" s="275" customFormat="1" ht="14.25" customHeight="1">
      <c r="A14" s="109" t="s">
        <v>73</v>
      </c>
      <c r="B14" s="103" t="s">
        <v>74</v>
      </c>
      <c r="C14" s="104" t="s">
        <v>75</v>
      </c>
      <c r="D14" s="302"/>
    </row>
    <row r="15" spans="1:4" s="275" customFormat="1" ht="14.25" customHeight="1">
      <c r="A15" s="109" t="s">
        <v>76</v>
      </c>
      <c r="B15" s="103" t="s">
        <v>77</v>
      </c>
      <c r="C15" s="104" t="s">
        <v>78</v>
      </c>
      <c r="D15" s="302"/>
    </row>
    <row r="16" spans="1:4" s="275" customFormat="1" ht="14.25" customHeight="1">
      <c r="A16" s="109" t="s">
        <v>79</v>
      </c>
      <c r="B16" s="103" t="s">
        <v>80</v>
      </c>
      <c r="C16" s="104" t="s">
        <v>81</v>
      </c>
      <c r="D16" s="302"/>
    </row>
    <row r="17" spans="1:4" s="307" customFormat="1" ht="14.25" customHeight="1">
      <c r="A17" s="108" t="s">
        <v>82</v>
      </c>
      <c r="B17" s="101" t="s">
        <v>83</v>
      </c>
      <c r="C17" s="102" t="s">
        <v>23</v>
      </c>
      <c r="D17" s="306"/>
    </row>
    <row r="18" spans="1:4" s="307" customFormat="1" ht="14.25" customHeight="1">
      <c r="A18" s="108" t="s">
        <v>84</v>
      </c>
      <c r="B18" s="101" t="s">
        <v>85</v>
      </c>
      <c r="C18" s="102" t="s">
        <v>86</v>
      </c>
      <c r="D18" s="306"/>
    </row>
    <row r="19" spans="1:4" s="307" customFormat="1" ht="14.25" customHeight="1">
      <c r="A19" s="108" t="s">
        <v>87</v>
      </c>
      <c r="B19" s="101" t="s">
        <v>88</v>
      </c>
      <c r="C19" s="102" t="s">
        <v>5</v>
      </c>
      <c r="D19" s="306"/>
    </row>
    <row r="20" spans="1:4" s="275" customFormat="1" ht="14.25" customHeight="1">
      <c r="A20" s="109" t="s">
        <v>93</v>
      </c>
      <c r="B20" s="103" t="s">
        <v>94</v>
      </c>
      <c r="C20" s="104" t="s">
        <v>24</v>
      </c>
      <c r="D20" s="302"/>
    </row>
    <row r="21" spans="1:4" s="275" customFormat="1" ht="14.25" customHeight="1">
      <c r="A21" s="109" t="s">
        <v>95</v>
      </c>
      <c r="B21" s="103" t="s">
        <v>96</v>
      </c>
      <c r="C21" s="104" t="s">
        <v>97</v>
      </c>
      <c r="D21" s="302"/>
    </row>
    <row r="22" spans="1:4" s="275" customFormat="1" ht="14.25" customHeight="1">
      <c r="A22" s="109" t="s">
        <v>101</v>
      </c>
      <c r="B22" s="103" t="s">
        <v>102</v>
      </c>
      <c r="C22" s="104" t="s">
        <v>30</v>
      </c>
      <c r="D22" s="302"/>
    </row>
    <row r="23" spans="1:4" s="275" customFormat="1" ht="14.25" customHeight="1">
      <c r="A23" s="109" t="s">
        <v>103</v>
      </c>
      <c r="B23" s="103" t="s">
        <v>104</v>
      </c>
      <c r="C23" s="104" t="s">
        <v>105</v>
      </c>
      <c r="D23" s="302"/>
    </row>
    <row r="24" spans="1:4" s="275" customFormat="1" ht="14.25" customHeight="1">
      <c r="A24" s="109" t="s">
        <v>106</v>
      </c>
      <c r="B24" s="103" t="s">
        <v>107</v>
      </c>
      <c r="C24" s="104" t="s">
        <v>108</v>
      </c>
      <c r="D24" s="302"/>
    </row>
    <row r="25" spans="1:4" s="275" customFormat="1" ht="14.25" customHeight="1">
      <c r="A25" s="109" t="s">
        <v>109</v>
      </c>
      <c r="B25" s="103" t="s">
        <v>110</v>
      </c>
      <c r="C25" s="104" t="s">
        <v>111</v>
      </c>
      <c r="D25" s="302"/>
    </row>
    <row r="26" spans="1:4" s="275" customFormat="1" ht="14.25" customHeight="1">
      <c r="A26" s="109" t="s">
        <v>135</v>
      </c>
      <c r="B26" s="103" t="s">
        <v>136</v>
      </c>
      <c r="C26" s="104" t="s">
        <v>137</v>
      </c>
      <c r="D26" s="302"/>
    </row>
    <row r="27" spans="1:4" s="275" customFormat="1" ht="14.25" customHeight="1">
      <c r="A27" s="109" t="s">
        <v>143</v>
      </c>
      <c r="B27" s="103" t="s">
        <v>144</v>
      </c>
      <c r="C27" s="104" t="s">
        <v>145</v>
      </c>
      <c r="D27" s="302"/>
    </row>
    <row r="28" spans="1:4" s="275" customFormat="1" ht="14.25" customHeight="1">
      <c r="A28" s="109" t="s">
        <v>173</v>
      </c>
      <c r="B28" s="103" t="s">
        <v>174</v>
      </c>
      <c r="C28" s="104" t="s">
        <v>29</v>
      </c>
      <c r="D28" s="302"/>
    </row>
    <row r="29" spans="1:4" s="275" customFormat="1" ht="14.25" customHeight="1">
      <c r="A29" s="109" t="s">
        <v>175</v>
      </c>
      <c r="B29" s="103" t="s">
        <v>176</v>
      </c>
      <c r="C29" s="104" t="s">
        <v>28</v>
      </c>
      <c r="D29" s="302"/>
    </row>
    <row r="30" spans="1:4" s="275" customFormat="1" ht="14.25" customHeight="1">
      <c r="A30" s="109" t="s">
        <v>177</v>
      </c>
      <c r="B30" s="103" t="s">
        <v>178</v>
      </c>
      <c r="C30" s="104" t="s">
        <v>22</v>
      </c>
      <c r="D30" s="302"/>
    </row>
    <row r="31" spans="1:4" s="275" customFormat="1" ht="14.25" customHeight="1">
      <c r="A31" s="109" t="s">
        <v>179</v>
      </c>
      <c r="B31" s="103" t="s">
        <v>180</v>
      </c>
      <c r="C31" s="104" t="s">
        <v>27</v>
      </c>
      <c r="D31" s="302"/>
    </row>
    <row r="32" spans="1:4" s="275" customFormat="1" ht="14.25" customHeight="1">
      <c r="A32" s="109" t="s">
        <v>181</v>
      </c>
      <c r="B32" s="103" t="s">
        <v>182</v>
      </c>
      <c r="C32" s="104" t="s">
        <v>183</v>
      </c>
      <c r="D32" s="302"/>
    </row>
    <row r="33" spans="1:4" s="275" customFormat="1" ht="14.25" customHeight="1">
      <c r="A33" s="109" t="s">
        <v>184</v>
      </c>
      <c r="B33" s="103" t="s">
        <v>185</v>
      </c>
      <c r="C33" s="104" t="s">
        <v>186</v>
      </c>
      <c r="D33" s="302"/>
    </row>
    <row r="34" spans="1:4" s="275" customFormat="1" ht="14.25" customHeight="1">
      <c r="A34" s="109" t="s">
        <v>189</v>
      </c>
      <c r="B34" s="103" t="s">
        <v>190</v>
      </c>
      <c r="C34" s="104" t="s">
        <v>191</v>
      </c>
      <c r="D34" s="302"/>
    </row>
    <row r="35" spans="1:4" s="275" customFormat="1" ht="14.25" customHeight="1">
      <c r="A35" s="109" t="s">
        <v>192</v>
      </c>
      <c r="B35" s="103" t="s">
        <v>193</v>
      </c>
      <c r="C35" s="104" t="s">
        <v>194</v>
      </c>
      <c r="D35" s="302"/>
    </row>
    <row r="36" spans="1:4" s="275" customFormat="1" ht="14.25" customHeight="1">
      <c r="A36" s="109" t="s">
        <v>195</v>
      </c>
      <c r="B36" s="103" t="s">
        <v>196</v>
      </c>
      <c r="C36" s="104" t="s">
        <v>197</v>
      </c>
      <c r="D36" s="302"/>
    </row>
    <row r="37" spans="1:4" ht="14.25" customHeight="1">
      <c r="A37" s="506" t="s">
        <v>415</v>
      </c>
      <c r="B37" s="506"/>
      <c r="C37" s="506"/>
      <c r="D37" s="360"/>
    </row>
    <row r="38" spans="1:4" s="243" customFormat="1" ht="12.75" customHeight="1">
      <c r="A38" s="500" t="s">
        <v>414</v>
      </c>
      <c r="B38" s="500"/>
      <c r="C38" s="500"/>
      <c r="D38" s="244"/>
    </row>
    <row r="39" spans="1:4" s="243" customFormat="1" ht="12.75" customHeight="1">
      <c r="A39" s="500"/>
      <c r="B39" s="500"/>
      <c r="C39" s="500"/>
      <c r="D39" s="244"/>
    </row>
    <row r="40" ht="12.75">
      <c r="C40" s="274"/>
    </row>
    <row r="42" spans="2:4" ht="12.75">
      <c r="B42" s="281"/>
      <c r="C42" s="281"/>
      <c r="D42" s="281"/>
    </row>
    <row r="43" spans="2:4" ht="12.75">
      <c r="B43" s="281"/>
      <c r="C43" s="281"/>
      <c r="D43" s="281"/>
    </row>
  </sheetData>
  <sheetProtection/>
  <mergeCells count="11">
    <mergeCell ref="C1:D1"/>
    <mergeCell ref="C2:D2"/>
    <mergeCell ref="C3:D3"/>
    <mergeCell ref="C4:D4"/>
    <mergeCell ref="A6:A9"/>
    <mergeCell ref="B6:B9"/>
    <mergeCell ref="C6:C9"/>
    <mergeCell ref="A39:C39"/>
    <mergeCell ref="A37:C37"/>
    <mergeCell ref="A38:C38"/>
    <mergeCell ref="D7:D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0390625" defaultRowHeight="12.75"/>
  <cols>
    <col min="1" max="1" width="22.7109375" style="1" customWidth="1"/>
    <col min="2" max="2" width="0.9921875" style="1" customWidth="1"/>
    <col min="3" max="3" width="24.421875" style="1" customWidth="1"/>
    <col min="4" max="16384" width="7.003906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3" customWidth="1"/>
    <col min="2" max="2" width="1.28515625" style="3" customWidth="1"/>
    <col min="3" max="3" width="32.140625" style="3" customWidth="1"/>
    <col min="4" max="16384" width="9.140625" style="3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V56"/>
  <sheetViews>
    <sheetView zoomScale="90" zoomScaleNormal="90" zoomScalePageLayoutView="0" workbookViewId="0" topLeftCell="A28">
      <selection activeCell="D11" sqref="D11:R49"/>
    </sheetView>
  </sheetViews>
  <sheetFormatPr defaultColWidth="9.140625" defaultRowHeight="12.75"/>
  <cols>
    <col min="1" max="1" width="5.7109375" style="273" customWidth="1"/>
    <col min="2" max="2" width="41.8515625" style="97" customWidth="1"/>
    <col min="3" max="3" width="5.00390625" style="282" customWidth="1"/>
    <col min="4" max="4" width="10.140625" style="97" customWidth="1"/>
    <col min="5" max="5" width="10.28125" style="97" customWidth="1"/>
    <col min="6" max="6" width="10.00390625" style="97" customWidth="1"/>
    <col min="7" max="7" width="10.140625" style="97" customWidth="1"/>
    <col min="8" max="8" width="9.7109375" style="97" customWidth="1"/>
    <col min="9" max="9" width="10.28125" style="97" customWidth="1"/>
    <col min="10" max="10" width="9.140625" style="97" customWidth="1"/>
    <col min="11" max="11" width="9.7109375" style="97" customWidth="1"/>
    <col min="12" max="14" width="9.421875" style="97" customWidth="1"/>
    <col min="15" max="15" width="11.140625" style="97" customWidth="1"/>
    <col min="16" max="16" width="10.00390625" style="97" customWidth="1"/>
    <col min="17" max="17" width="9.7109375" style="97" customWidth="1"/>
    <col min="18" max="18" width="10.57421875" style="97" customWidth="1"/>
    <col min="19" max="16384" width="9.140625" style="97" customWidth="1"/>
  </cols>
  <sheetData>
    <row r="1" spans="2:17" ht="16.5" customHeight="1">
      <c r="B1" s="274"/>
      <c r="C1" s="509" t="s">
        <v>33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96" t="s">
        <v>226</v>
      </c>
      <c r="Q1" s="96"/>
    </row>
    <row r="2" spans="2:17" ht="16.5" customHeight="1">
      <c r="B2" s="274"/>
      <c r="C2" s="510" t="s">
        <v>227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96"/>
      <c r="Q2" s="96"/>
    </row>
    <row r="3" spans="1:18" ht="16.5" customHeight="1">
      <c r="A3" s="275"/>
      <c r="B3" s="99" t="s">
        <v>228</v>
      </c>
      <c r="C3" s="509" t="s">
        <v>229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98" t="s">
        <v>424</v>
      </c>
      <c r="Q3" s="98"/>
      <c r="R3" s="98"/>
    </row>
    <row r="4" spans="2:18" ht="16.5" customHeight="1">
      <c r="B4" s="276"/>
      <c r="C4" s="499" t="s">
        <v>449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98" t="s">
        <v>38</v>
      </c>
      <c r="Q4" s="98"/>
      <c r="R4" s="98"/>
    </row>
    <row r="5" spans="3:18" ht="12" customHeight="1">
      <c r="C5" s="271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  <c r="P5" s="511" t="s">
        <v>230</v>
      </c>
      <c r="Q5" s="511"/>
      <c r="R5" s="511"/>
    </row>
    <row r="6" spans="1:18" s="98" customFormat="1" ht="14.25" customHeight="1">
      <c r="A6" s="512" t="s">
        <v>39</v>
      </c>
      <c r="B6" s="512" t="s">
        <v>198</v>
      </c>
      <c r="C6" s="512" t="s">
        <v>41</v>
      </c>
      <c r="D6" s="503" t="s">
        <v>231</v>
      </c>
      <c r="E6" s="514" t="s">
        <v>232</v>
      </c>
      <c r="F6" s="514"/>
      <c r="G6" s="514"/>
      <c r="H6" s="514"/>
      <c r="I6" s="514"/>
      <c r="J6" s="514"/>
      <c r="K6" s="514"/>
      <c r="L6" s="514"/>
      <c r="M6" s="514"/>
      <c r="N6" s="514"/>
      <c r="O6" s="512" t="s">
        <v>233</v>
      </c>
      <c r="P6" s="512"/>
      <c r="Q6" s="512"/>
      <c r="R6" s="512"/>
    </row>
    <row r="7" spans="1:18" ht="23.25" customHeight="1">
      <c r="A7" s="512" t="s">
        <v>199</v>
      </c>
      <c r="B7" s="512"/>
      <c r="C7" s="512"/>
      <c r="D7" s="503"/>
      <c r="E7" s="503" t="s">
        <v>234</v>
      </c>
      <c r="F7" s="503" t="s">
        <v>235</v>
      </c>
      <c r="G7" s="503" t="s">
        <v>236</v>
      </c>
      <c r="H7" s="503"/>
      <c r="I7" s="503"/>
      <c r="J7" s="503"/>
      <c r="K7" s="508" t="s">
        <v>237</v>
      </c>
      <c r="L7" s="508"/>
      <c r="M7" s="503" t="s">
        <v>238</v>
      </c>
      <c r="N7" s="503" t="s">
        <v>239</v>
      </c>
      <c r="O7" s="503" t="s">
        <v>240</v>
      </c>
      <c r="P7" s="503" t="s">
        <v>241</v>
      </c>
      <c r="Q7" s="503" t="s">
        <v>242</v>
      </c>
      <c r="R7" s="503" t="s">
        <v>243</v>
      </c>
    </row>
    <row r="8" spans="1:18" ht="12.75" customHeight="1">
      <c r="A8" s="512"/>
      <c r="B8" s="512" t="s">
        <v>200</v>
      </c>
      <c r="C8" s="512"/>
      <c r="D8" s="503"/>
      <c r="E8" s="503"/>
      <c r="F8" s="504"/>
      <c r="G8" s="503" t="s">
        <v>244</v>
      </c>
      <c r="H8" s="502" t="s">
        <v>245</v>
      </c>
      <c r="I8" s="502" t="s">
        <v>246</v>
      </c>
      <c r="J8" s="503" t="s">
        <v>247</v>
      </c>
      <c r="K8" s="503" t="s">
        <v>248</v>
      </c>
      <c r="L8" s="503" t="s">
        <v>249</v>
      </c>
      <c r="M8" s="504"/>
      <c r="N8" s="504"/>
      <c r="O8" s="503"/>
      <c r="P8" s="504"/>
      <c r="Q8" s="503"/>
      <c r="R8" s="504"/>
    </row>
    <row r="9" spans="1:18" ht="52.5" customHeight="1">
      <c r="A9" s="513"/>
      <c r="B9" s="513"/>
      <c r="C9" s="513"/>
      <c r="D9" s="503"/>
      <c r="E9" s="503"/>
      <c r="F9" s="504"/>
      <c r="G9" s="504"/>
      <c r="H9" s="503"/>
      <c r="I9" s="503"/>
      <c r="J9" s="504"/>
      <c r="K9" s="503"/>
      <c r="L9" s="503"/>
      <c r="M9" s="504"/>
      <c r="N9" s="504"/>
      <c r="O9" s="503"/>
      <c r="P9" s="504"/>
      <c r="Q9" s="503"/>
      <c r="R9" s="504"/>
    </row>
    <row r="10" spans="1:100" s="280" customFormat="1" ht="11.25">
      <c r="A10" s="313" t="s">
        <v>201</v>
      </c>
      <c r="B10" s="313" t="s">
        <v>202</v>
      </c>
      <c r="C10" s="313" t="s">
        <v>203</v>
      </c>
      <c r="D10" s="313" t="s">
        <v>204</v>
      </c>
      <c r="E10" s="315" t="s">
        <v>250</v>
      </c>
      <c r="F10" s="313" t="s">
        <v>251</v>
      </c>
      <c r="G10" s="313" t="s">
        <v>252</v>
      </c>
      <c r="H10" s="314">
        <v>-8</v>
      </c>
      <c r="I10" s="314">
        <v>-9</v>
      </c>
      <c r="J10" s="314">
        <v>-10</v>
      </c>
      <c r="K10" s="314">
        <v>-11</v>
      </c>
      <c r="L10" s="314">
        <v>-12</v>
      </c>
      <c r="M10" s="314">
        <v>-13</v>
      </c>
      <c r="N10" s="314">
        <v>-14</v>
      </c>
      <c r="O10" s="315" t="s">
        <v>416</v>
      </c>
      <c r="P10" s="314">
        <v>-16</v>
      </c>
      <c r="Q10" s="314">
        <v>-17</v>
      </c>
      <c r="R10" s="314">
        <v>-18</v>
      </c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</row>
    <row r="11" spans="1:18" s="243" customFormat="1" ht="14.25" customHeight="1">
      <c r="A11" s="309" t="s">
        <v>44</v>
      </c>
      <c r="B11" s="310" t="s">
        <v>45</v>
      </c>
      <c r="C11" s="311"/>
      <c r="D11" s="388">
        <f>D12+D25+D42</f>
        <v>97135.41209999999</v>
      </c>
      <c r="E11" s="388">
        <f aca="true" t="shared" si="0" ref="E11:R11">E12+E25+E42</f>
        <v>95152.15179999998</v>
      </c>
      <c r="F11" s="388">
        <f t="shared" si="0"/>
        <v>32087.933599999986</v>
      </c>
      <c r="G11" s="388">
        <f t="shared" si="0"/>
        <v>30992.3739</v>
      </c>
      <c r="H11" s="388">
        <f t="shared" si="0"/>
        <v>376.4882</v>
      </c>
      <c r="I11" s="388">
        <f t="shared" si="0"/>
        <v>31609.7891</v>
      </c>
      <c r="J11" s="388">
        <f t="shared" si="0"/>
        <v>0.045700000000000005</v>
      </c>
      <c r="K11" s="388">
        <f t="shared" si="0"/>
        <v>0</v>
      </c>
      <c r="L11" s="388">
        <f t="shared" si="0"/>
        <v>0</v>
      </c>
      <c r="M11" s="388">
        <f t="shared" si="0"/>
        <v>0</v>
      </c>
      <c r="N11" s="388">
        <f t="shared" si="0"/>
        <v>85.5213</v>
      </c>
      <c r="O11" s="388">
        <f t="shared" si="0"/>
        <v>1983.2603000000004</v>
      </c>
      <c r="P11" s="388">
        <f t="shared" si="0"/>
        <v>1440.0174000000002</v>
      </c>
      <c r="Q11" s="388">
        <f t="shared" si="0"/>
        <v>1.3456</v>
      </c>
      <c r="R11" s="388">
        <f t="shared" si="0"/>
        <v>541.8973000000001</v>
      </c>
    </row>
    <row r="12" spans="1:18" s="99" customFormat="1" ht="14.25" customHeight="1">
      <c r="A12" s="107">
        <v>1</v>
      </c>
      <c r="B12" s="100" t="s">
        <v>46</v>
      </c>
      <c r="C12" s="105" t="s">
        <v>47</v>
      </c>
      <c r="D12" s="389">
        <f>D13+D18+D22+D23+D24</f>
        <v>75185.18174999997</v>
      </c>
      <c r="E12" s="389">
        <f>E13+E18+E22+E23+E24</f>
        <v>75182.35324999997</v>
      </c>
      <c r="F12" s="389">
        <f aca="true" t="shared" si="1" ref="F12:R12">F13+F18+F22+F23+F24</f>
        <v>30963.477049999987</v>
      </c>
      <c r="G12" s="389">
        <f t="shared" si="1"/>
        <v>30135.6394</v>
      </c>
      <c r="H12" s="389">
        <f t="shared" si="1"/>
        <v>229.99200000000002</v>
      </c>
      <c r="I12" s="389">
        <f t="shared" si="1"/>
        <v>13846.292</v>
      </c>
      <c r="J12" s="389">
        <f t="shared" si="1"/>
        <v>0.0207</v>
      </c>
      <c r="K12" s="389">
        <f t="shared" si="1"/>
        <v>0</v>
      </c>
      <c r="L12" s="389">
        <f t="shared" si="1"/>
        <v>0</v>
      </c>
      <c r="M12" s="389">
        <f t="shared" si="1"/>
        <v>0</v>
      </c>
      <c r="N12" s="389">
        <f t="shared" si="1"/>
        <v>6.9321</v>
      </c>
      <c r="O12" s="389">
        <f t="shared" si="1"/>
        <v>2.8285</v>
      </c>
      <c r="P12" s="389">
        <f t="shared" si="1"/>
        <v>2.8262</v>
      </c>
      <c r="Q12" s="389">
        <f t="shared" si="1"/>
        <v>0.0023</v>
      </c>
      <c r="R12" s="389">
        <f t="shared" si="1"/>
        <v>0</v>
      </c>
    </row>
    <row r="13" spans="1:18" s="307" customFormat="1" ht="14.25" customHeight="1">
      <c r="A13" s="108" t="s">
        <v>48</v>
      </c>
      <c r="B13" s="101" t="s">
        <v>49</v>
      </c>
      <c r="C13" s="102" t="s">
        <v>50</v>
      </c>
      <c r="D13" s="390">
        <f>D14+D17</f>
        <v>41002.354149999985</v>
      </c>
      <c r="E13" s="390">
        <f aca="true" t="shared" si="2" ref="E13:R13">E14+E17</f>
        <v>41001.935349999985</v>
      </c>
      <c r="F13" s="390">
        <f t="shared" si="2"/>
        <v>30284.997849999985</v>
      </c>
      <c r="G13" s="390">
        <f t="shared" si="2"/>
        <v>10404.0131</v>
      </c>
      <c r="H13" s="390">
        <f t="shared" si="2"/>
        <v>207.77800000000002</v>
      </c>
      <c r="I13" s="390">
        <f t="shared" si="2"/>
        <v>98.286</v>
      </c>
      <c r="J13" s="390">
        <f t="shared" si="2"/>
        <v>0.0207</v>
      </c>
      <c r="K13" s="390">
        <f t="shared" si="2"/>
        <v>0</v>
      </c>
      <c r="L13" s="390">
        <f t="shared" si="2"/>
        <v>0</v>
      </c>
      <c r="M13" s="390">
        <f t="shared" si="2"/>
        <v>0</v>
      </c>
      <c r="N13" s="390">
        <f t="shared" si="2"/>
        <v>6.839700000000001</v>
      </c>
      <c r="O13" s="390">
        <f t="shared" si="2"/>
        <v>0.41879999999999995</v>
      </c>
      <c r="P13" s="390">
        <f t="shared" si="2"/>
        <v>0.4165</v>
      </c>
      <c r="Q13" s="390">
        <f t="shared" si="2"/>
        <v>0.0023</v>
      </c>
      <c r="R13" s="390">
        <f t="shared" si="2"/>
        <v>0</v>
      </c>
    </row>
    <row r="14" spans="1:18" s="275" customFormat="1" ht="14.25" customHeight="1">
      <c r="A14" s="109" t="s">
        <v>51</v>
      </c>
      <c r="B14" s="103" t="s">
        <v>52</v>
      </c>
      <c r="C14" s="104" t="s">
        <v>53</v>
      </c>
      <c r="D14" s="391">
        <f>D15+D16</f>
        <v>8912.6988</v>
      </c>
      <c r="E14" s="391">
        <f aca="true" t="shared" si="3" ref="E14:R14">E15+E16</f>
        <v>8912.5866</v>
      </c>
      <c r="F14" s="391">
        <f t="shared" si="3"/>
        <v>5026.7906</v>
      </c>
      <c r="G14" s="391">
        <f t="shared" si="3"/>
        <v>3822.0010999999995</v>
      </c>
      <c r="H14" s="391">
        <f t="shared" si="3"/>
        <v>43.955</v>
      </c>
      <c r="I14" s="391">
        <f t="shared" si="3"/>
        <v>15.2928</v>
      </c>
      <c r="J14" s="391">
        <f t="shared" si="3"/>
        <v>0</v>
      </c>
      <c r="K14" s="391">
        <f t="shared" si="3"/>
        <v>0</v>
      </c>
      <c r="L14" s="391">
        <f t="shared" si="3"/>
        <v>0</v>
      </c>
      <c r="M14" s="391">
        <f t="shared" si="3"/>
        <v>0</v>
      </c>
      <c r="N14" s="391">
        <f t="shared" si="3"/>
        <v>4.5471</v>
      </c>
      <c r="O14" s="391">
        <f t="shared" si="3"/>
        <v>0.1122</v>
      </c>
      <c r="P14" s="391">
        <f t="shared" si="3"/>
        <v>0.1099</v>
      </c>
      <c r="Q14" s="391">
        <f t="shared" si="3"/>
        <v>0.0023</v>
      </c>
      <c r="R14" s="391">
        <f t="shared" si="3"/>
        <v>0</v>
      </c>
    </row>
    <row r="15" spans="1:18" s="275" customFormat="1" ht="14.25" customHeight="1">
      <c r="A15" s="109" t="s">
        <v>54</v>
      </c>
      <c r="B15" s="103" t="s">
        <v>55</v>
      </c>
      <c r="C15" s="104" t="s">
        <v>56</v>
      </c>
      <c r="D15" s="392">
        <f>E15+O15</f>
        <v>4222.615600000001</v>
      </c>
      <c r="E15" s="391">
        <f>SUM(F15:N15)</f>
        <v>4222.532900000001</v>
      </c>
      <c r="F15" s="391">
        <f>'02-NN'!F14</f>
        <v>3823.114600000001</v>
      </c>
      <c r="G15" s="391">
        <f>'02-NN'!G14</f>
        <v>364.6805</v>
      </c>
      <c r="H15" s="391">
        <f>'02-NN'!H14</f>
        <v>23.1646</v>
      </c>
      <c r="I15" s="391">
        <f>'02-NN'!I14</f>
        <v>10.0473</v>
      </c>
      <c r="J15" s="391">
        <f>'02-NN'!J14</f>
        <v>0</v>
      </c>
      <c r="K15" s="391">
        <f>'02-NN'!K14</f>
        <v>0</v>
      </c>
      <c r="L15" s="391">
        <v>0</v>
      </c>
      <c r="M15" s="391">
        <f>'02-NN'!L14</f>
        <v>0</v>
      </c>
      <c r="N15" s="391">
        <f>'02-NN'!M14</f>
        <v>1.5259</v>
      </c>
      <c r="O15" s="391">
        <f>SUM(P15:R15)</f>
        <v>0.0827</v>
      </c>
      <c r="P15" s="391">
        <f>'02-NN'!O14</f>
        <v>0.0827</v>
      </c>
      <c r="Q15" s="391">
        <f>'02-NN'!P14</f>
        <v>0</v>
      </c>
      <c r="R15" s="391">
        <f>'02-NN'!Q14</f>
        <v>0</v>
      </c>
    </row>
    <row r="16" spans="1:18" s="275" customFormat="1" ht="14.25" customHeight="1">
      <c r="A16" s="109" t="s">
        <v>65</v>
      </c>
      <c r="B16" s="103" t="s">
        <v>66</v>
      </c>
      <c r="C16" s="104" t="s">
        <v>67</v>
      </c>
      <c r="D16" s="392">
        <f>E16+O16</f>
        <v>4690.083199999999</v>
      </c>
      <c r="E16" s="391">
        <f>SUM(F16:N16)</f>
        <v>4690.0536999999995</v>
      </c>
      <c r="F16" s="391">
        <f>'02-NN'!F18</f>
        <v>1203.676</v>
      </c>
      <c r="G16" s="391">
        <f>'02-NN'!G18</f>
        <v>3457.3205999999996</v>
      </c>
      <c r="H16" s="391">
        <f>'02-NN'!H18</f>
        <v>20.7904</v>
      </c>
      <c r="I16" s="391">
        <f>'02-NN'!I18</f>
        <v>5.2455</v>
      </c>
      <c r="J16" s="391">
        <f>'02-NN'!J18</f>
        <v>0</v>
      </c>
      <c r="K16" s="391">
        <f>'02-NN'!K18</f>
        <v>0</v>
      </c>
      <c r="L16" s="391">
        <v>0</v>
      </c>
      <c r="M16" s="391">
        <f>'02-NN'!L18</f>
        <v>0</v>
      </c>
      <c r="N16" s="391">
        <f>'02-NN'!M18</f>
        <v>3.0212000000000003</v>
      </c>
      <c r="O16" s="391">
        <f>SUM(P16:R16)</f>
        <v>0.0295</v>
      </c>
      <c r="P16" s="391">
        <f>'02-NN'!O18</f>
        <v>0.0272</v>
      </c>
      <c r="Q16" s="391">
        <f>'02-NN'!P18</f>
        <v>0.0023</v>
      </c>
      <c r="R16" s="391">
        <f>'02-NN'!Q18</f>
        <v>0</v>
      </c>
    </row>
    <row r="17" spans="1:18" s="275" customFormat="1" ht="14.25" customHeight="1">
      <c r="A17" s="109" t="s">
        <v>68</v>
      </c>
      <c r="B17" s="103" t="s">
        <v>69</v>
      </c>
      <c r="C17" s="104" t="s">
        <v>8</v>
      </c>
      <c r="D17" s="392">
        <f>E17+O17</f>
        <v>32089.655349999986</v>
      </c>
      <c r="E17" s="391">
        <f>SUM(F17:N17)</f>
        <v>32089.348749999986</v>
      </c>
      <c r="F17" s="391">
        <f>'02-NN'!F21</f>
        <v>25258.207249999985</v>
      </c>
      <c r="G17" s="391">
        <f>'02-NN'!G21</f>
        <v>6582.012</v>
      </c>
      <c r="H17" s="391">
        <f>'02-NN'!H21</f>
        <v>163.823</v>
      </c>
      <c r="I17" s="391">
        <f>'02-NN'!I21</f>
        <v>82.9932</v>
      </c>
      <c r="J17" s="391">
        <f>'02-NN'!J21</f>
        <v>0.0207</v>
      </c>
      <c r="K17" s="391">
        <f>'02-NN'!K21</f>
        <v>0</v>
      </c>
      <c r="L17" s="391">
        <v>0</v>
      </c>
      <c r="M17" s="391">
        <f>'02-NN'!L21</f>
        <v>0</v>
      </c>
      <c r="N17" s="391">
        <f>'02-NN'!M21</f>
        <v>2.2926</v>
      </c>
      <c r="O17" s="391">
        <f>SUM(P17:R17)</f>
        <v>0.3066</v>
      </c>
      <c r="P17" s="391">
        <f>'02-NN'!O21</f>
        <v>0.3066</v>
      </c>
      <c r="Q17" s="391">
        <f>'02-NN'!P21</f>
        <v>0</v>
      </c>
      <c r="R17" s="391">
        <f>'02-NN'!Q21</f>
        <v>0</v>
      </c>
    </row>
    <row r="18" spans="1:18" s="307" customFormat="1" ht="14.25" customHeight="1">
      <c r="A18" s="108" t="s">
        <v>70</v>
      </c>
      <c r="B18" s="101" t="s">
        <v>71</v>
      </c>
      <c r="C18" s="102" t="s">
        <v>72</v>
      </c>
      <c r="D18" s="390">
        <f>SUM(D19:D21)</f>
        <v>33539.4144</v>
      </c>
      <c r="E18" s="390">
        <f aca="true" t="shared" si="4" ref="E18:R18">SUM(E19:E21)</f>
        <v>33537.0047</v>
      </c>
      <c r="F18" s="390">
        <f t="shared" si="4"/>
        <v>188.017</v>
      </c>
      <c r="G18" s="390">
        <f t="shared" si="4"/>
        <v>19595.1747</v>
      </c>
      <c r="H18" s="390">
        <f t="shared" si="4"/>
        <v>14.7609</v>
      </c>
      <c r="I18" s="390">
        <f t="shared" si="4"/>
        <v>13739.052099999999</v>
      </c>
      <c r="J18" s="390">
        <f t="shared" si="4"/>
        <v>0</v>
      </c>
      <c r="K18" s="390">
        <f t="shared" si="4"/>
        <v>0</v>
      </c>
      <c r="L18" s="390">
        <f t="shared" si="4"/>
        <v>0</v>
      </c>
      <c r="M18" s="390">
        <f t="shared" si="4"/>
        <v>0</v>
      </c>
      <c r="N18" s="390">
        <f t="shared" si="4"/>
        <v>0</v>
      </c>
      <c r="O18" s="390">
        <f t="shared" si="4"/>
        <v>2.4097</v>
      </c>
      <c r="P18" s="390">
        <f t="shared" si="4"/>
        <v>2.4097</v>
      </c>
      <c r="Q18" s="390">
        <f t="shared" si="4"/>
        <v>0</v>
      </c>
      <c r="R18" s="390">
        <f t="shared" si="4"/>
        <v>0</v>
      </c>
    </row>
    <row r="19" spans="1:18" s="275" customFormat="1" ht="14.25" customHeight="1">
      <c r="A19" s="109" t="s">
        <v>73</v>
      </c>
      <c r="B19" s="103" t="s">
        <v>74</v>
      </c>
      <c r="C19" s="104" t="s">
        <v>75</v>
      </c>
      <c r="D19" s="392">
        <f aca="true" t="shared" si="5" ref="D19:D24">E19+O19</f>
        <v>18187.0867</v>
      </c>
      <c r="E19" s="391">
        <f aca="true" t="shared" si="6" ref="E19:E24">SUM(F19:N19)</f>
        <v>18184.677</v>
      </c>
      <c r="F19" s="391">
        <f>'02-NN'!F23</f>
        <v>188.017</v>
      </c>
      <c r="G19" s="391">
        <f>'02-NN'!G23</f>
        <v>16216.3144</v>
      </c>
      <c r="H19" s="391">
        <f>'02-NN'!H23</f>
        <v>14.7609</v>
      </c>
      <c r="I19" s="391">
        <f>'02-NN'!I23</f>
        <v>1765.5847</v>
      </c>
      <c r="J19" s="391">
        <f>'02-NN'!J23</f>
        <v>0</v>
      </c>
      <c r="K19" s="391">
        <f>'02-NN'!K23</f>
        <v>0</v>
      </c>
      <c r="L19" s="391">
        <v>0</v>
      </c>
      <c r="M19" s="391">
        <f>'02-NN'!L23</f>
        <v>0</v>
      </c>
      <c r="N19" s="391">
        <f>'02-NN'!M23</f>
        <v>0</v>
      </c>
      <c r="O19" s="391">
        <f aca="true" t="shared" si="7" ref="O19:O24">SUM(P19:R19)</f>
        <v>2.4097</v>
      </c>
      <c r="P19" s="391">
        <f>'02-NN'!O23</f>
        <v>2.4097</v>
      </c>
      <c r="Q19" s="391">
        <f>'02-NN'!P23</f>
        <v>0</v>
      </c>
      <c r="R19" s="391">
        <f>'02-NN'!Q23</f>
        <v>0</v>
      </c>
    </row>
    <row r="20" spans="1:18" s="275" customFormat="1" ht="14.25" customHeight="1">
      <c r="A20" s="109" t="s">
        <v>76</v>
      </c>
      <c r="B20" s="103" t="s">
        <v>77</v>
      </c>
      <c r="C20" s="104" t="s">
        <v>78</v>
      </c>
      <c r="D20" s="392">
        <f t="shared" si="5"/>
        <v>15352.3277</v>
      </c>
      <c r="E20" s="391">
        <f t="shared" si="6"/>
        <v>15352.3277</v>
      </c>
      <c r="F20" s="391">
        <f>'02-NN'!F24</f>
        <v>0</v>
      </c>
      <c r="G20" s="391">
        <f>'02-NN'!G24</f>
        <v>3378.8603</v>
      </c>
      <c r="H20" s="391">
        <f>'02-NN'!H24</f>
        <v>0</v>
      </c>
      <c r="I20" s="391">
        <f>'02-NN'!I24</f>
        <v>11973.4674</v>
      </c>
      <c r="J20" s="391">
        <f>'02-NN'!J24</f>
        <v>0</v>
      </c>
      <c r="K20" s="391">
        <f>'02-NN'!K24</f>
        <v>0</v>
      </c>
      <c r="L20" s="391">
        <v>0</v>
      </c>
      <c r="M20" s="391">
        <f>'02-NN'!L24</f>
        <v>0</v>
      </c>
      <c r="N20" s="391">
        <f>'02-NN'!M24</f>
        <v>0</v>
      </c>
      <c r="O20" s="391">
        <f t="shared" si="7"/>
        <v>0</v>
      </c>
      <c r="P20" s="391">
        <f>'02-NN'!O24</f>
        <v>0</v>
      </c>
      <c r="Q20" s="391">
        <f>'02-NN'!P24</f>
        <v>0</v>
      </c>
      <c r="R20" s="391">
        <f>'02-NN'!Q24</f>
        <v>0</v>
      </c>
    </row>
    <row r="21" spans="1:18" s="275" customFormat="1" ht="14.25" customHeight="1">
      <c r="A21" s="109" t="s">
        <v>79</v>
      </c>
      <c r="B21" s="103" t="s">
        <v>80</v>
      </c>
      <c r="C21" s="104" t="s">
        <v>81</v>
      </c>
      <c r="D21" s="392">
        <f t="shared" si="5"/>
        <v>0</v>
      </c>
      <c r="E21" s="391">
        <f t="shared" si="6"/>
        <v>0</v>
      </c>
      <c r="F21" s="391">
        <f>'02-NN'!F25</f>
        <v>0</v>
      </c>
      <c r="G21" s="391">
        <f>'02-NN'!G25</f>
        <v>0</v>
      </c>
      <c r="H21" s="391">
        <f>'02-NN'!H25</f>
        <v>0</v>
      </c>
      <c r="I21" s="391">
        <f>'02-NN'!I25</f>
        <v>0</v>
      </c>
      <c r="J21" s="391">
        <f>'02-NN'!J25</f>
        <v>0</v>
      </c>
      <c r="K21" s="391">
        <f>'02-NN'!K25</f>
        <v>0</v>
      </c>
      <c r="L21" s="391">
        <v>0</v>
      </c>
      <c r="M21" s="391">
        <f>'02-NN'!L25</f>
        <v>0</v>
      </c>
      <c r="N21" s="391">
        <f>'02-NN'!M25</f>
        <v>0</v>
      </c>
      <c r="O21" s="391">
        <f>SUM(P21:R21)</f>
        <v>0</v>
      </c>
      <c r="P21" s="391">
        <f>'02-NN'!O25</f>
        <v>0</v>
      </c>
      <c r="Q21" s="391">
        <f>'02-NN'!P25</f>
        <v>0</v>
      </c>
      <c r="R21" s="391">
        <f>'02-NN'!Q25</f>
        <v>0</v>
      </c>
    </row>
    <row r="22" spans="1:18" s="307" customFormat="1" ht="14.25" customHeight="1">
      <c r="A22" s="108" t="s">
        <v>82</v>
      </c>
      <c r="B22" s="101" t="s">
        <v>83</v>
      </c>
      <c r="C22" s="102" t="s">
        <v>23</v>
      </c>
      <c r="D22" s="393">
        <f t="shared" si="5"/>
        <v>549.5595999999998</v>
      </c>
      <c r="E22" s="390">
        <f t="shared" si="6"/>
        <v>549.5595999999998</v>
      </c>
      <c r="F22" s="390">
        <f>'02-NN'!F26</f>
        <v>436.26669999999996</v>
      </c>
      <c r="G22" s="390">
        <f>'02-NN'!G26</f>
        <v>96.7935</v>
      </c>
      <c r="H22" s="390">
        <f>'02-NN'!H26</f>
        <v>7.4531</v>
      </c>
      <c r="I22" s="390">
        <f>'02-NN'!I26</f>
        <v>8.9539</v>
      </c>
      <c r="J22" s="390">
        <f>'02-NN'!J26</f>
        <v>0</v>
      </c>
      <c r="K22" s="390">
        <f>'02-NN'!K26</f>
        <v>0</v>
      </c>
      <c r="L22" s="390">
        <v>0</v>
      </c>
      <c r="M22" s="390">
        <f>'02-NN'!L26</f>
        <v>0</v>
      </c>
      <c r="N22" s="390">
        <f>'02-NN'!M26</f>
        <v>0.0924</v>
      </c>
      <c r="O22" s="390">
        <f t="shared" si="7"/>
        <v>0</v>
      </c>
      <c r="P22" s="390">
        <f>'02-NN'!O26</f>
        <v>0</v>
      </c>
      <c r="Q22" s="390">
        <f>'02-NN'!P26</f>
        <v>0</v>
      </c>
      <c r="R22" s="390">
        <f>'02-NN'!Q26</f>
        <v>0</v>
      </c>
    </row>
    <row r="23" spans="1:18" s="307" customFormat="1" ht="14.25" customHeight="1">
      <c r="A23" s="108" t="s">
        <v>84</v>
      </c>
      <c r="B23" s="101" t="s">
        <v>85</v>
      </c>
      <c r="C23" s="102" t="s">
        <v>86</v>
      </c>
      <c r="D23" s="393">
        <f t="shared" si="5"/>
        <v>0</v>
      </c>
      <c r="E23" s="390">
        <f t="shared" si="6"/>
        <v>0</v>
      </c>
      <c r="F23" s="390">
        <f>'02-NN'!F27</f>
        <v>0</v>
      </c>
      <c r="G23" s="390">
        <f>'02-NN'!G27</f>
        <v>0</v>
      </c>
      <c r="H23" s="390">
        <f>'02-NN'!H27</f>
        <v>0</v>
      </c>
      <c r="I23" s="390">
        <f>'02-NN'!I27</f>
        <v>0</v>
      </c>
      <c r="J23" s="390">
        <f>'02-NN'!J27</f>
        <v>0</v>
      </c>
      <c r="K23" s="390">
        <f>'02-NN'!K27</f>
        <v>0</v>
      </c>
      <c r="L23" s="390">
        <v>0</v>
      </c>
      <c r="M23" s="390">
        <f>'02-NN'!L27</f>
        <v>0</v>
      </c>
      <c r="N23" s="390">
        <f>'02-NN'!M27</f>
        <v>0</v>
      </c>
      <c r="O23" s="390">
        <f t="shared" si="7"/>
        <v>0</v>
      </c>
      <c r="P23" s="390">
        <f>'02-NN'!O27</f>
        <v>0</v>
      </c>
      <c r="Q23" s="390">
        <f>'02-NN'!P27</f>
        <v>0</v>
      </c>
      <c r="R23" s="390">
        <f>'02-NN'!Q27</f>
        <v>0</v>
      </c>
    </row>
    <row r="24" spans="1:18" s="307" customFormat="1" ht="14.25" customHeight="1">
      <c r="A24" s="108" t="s">
        <v>87</v>
      </c>
      <c r="B24" s="101" t="s">
        <v>88</v>
      </c>
      <c r="C24" s="102" t="s">
        <v>5</v>
      </c>
      <c r="D24" s="393">
        <f t="shared" si="5"/>
        <v>93.85360000000001</v>
      </c>
      <c r="E24" s="390">
        <f t="shared" si="6"/>
        <v>93.85360000000001</v>
      </c>
      <c r="F24" s="390">
        <f>'02-NN'!F28</f>
        <v>54.19550000000001</v>
      </c>
      <c r="G24" s="390">
        <f>'02-NN'!G28</f>
        <v>39.658100000000005</v>
      </c>
      <c r="H24" s="390">
        <f>'02-NN'!H28</f>
        <v>0</v>
      </c>
      <c r="I24" s="390">
        <f>'02-NN'!I28</f>
        <v>0</v>
      </c>
      <c r="J24" s="390">
        <f>'02-NN'!J28</f>
        <v>0</v>
      </c>
      <c r="K24" s="390">
        <f>'02-NN'!K28</f>
        <v>0</v>
      </c>
      <c r="L24" s="390">
        <v>0</v>
      </c>
      <c r="M24" s="390">
        <f>'02-NN'!L28</f>
        <v>0</v>
      </c>
      <c r="N24" s="390">
        <f>'02-NN'!M28</f>
        <v>0</v>
      </c>
      <c r="O24" s="390">
        <f t="shared" si="7"/>
        <v>0</v>
      </c>
      <c r="P24" s="390">
        <f>'02-NN'!O28</f>
        <v>0</v>
      </c>
      <c r="Q24" s="390">
        <f>'02-NN'!P28</f>
        <v>0</v>
      </c>
      <c r="R24" s="390">
        <f>'02-NN'!Q28</f>
        <v>0</v>
      </c>
    </row>
    <row r="25" spans="1:18" s="99" customFormat="1" ht="14.25" customHeight="1">
      <c r="A25" s="107">
        <v>2</v>
      </c>
      <c r="B25" s="100" t="s">
        <v>89</v>
      </c>
      <c r="C25" s="105" t="s">
        <v>90</v>
      </c>
      <c r="D25" s="389">
        <f>D26+D29+D36+D37+D38+D39+D40+D41</f>
        <v>21945.740650000003</v>
      </c>
      <c r="E25" s="389">
        <f aca="true" t="shared" si="8" ref="E25:R25">E26+E29+E36+E37+E38+E39+E40+E41</f>
        <v>19965.30885</v>
      </c>
      <c r="F25" s="389">
        <f t="shared" si="8"/>
        <v>1123.09655</v>
      </c>
      <c r="G25" s="389">
        <f t="shared" si="8"/>
        <v>856.5745000000001</v>
      </c>
      <c r="H25" s="389">
        <f t="shared" si="8"/>
        <v>143.52649999999997</v>
      </c>
      <c r="I25" s="389">
        <f t="shared" si="8"/>
        <v>17763.497100000004</v>
      </c>
      <c r="J25" s="389">
        <f t="shared" si="8"/>
        <v>0.025</v>
      </c>
      <c r="K25" s="389">
        <f t="shared" si="8"/>
        <v>0</v>
      </c>
      <c r="L25" s="389">
        <f t="shared" si="8"/>
        <v>0</v>
      </c>
      <c r="M25" s="389">
        <f t="shared" si="8"/>
        <v>0</v>
      </c>
      <c r="N25" s="389">
        <f t="shared" si="8"/>
        <v>78.58919999999999</v>
      </c>
      <c r="O25" s="389">
        <f t="shared" si="8"/>
        <v>1980.4318000000003</v>
      </c>
      <c r="P25" s="389">
        <f t="shared" si="8"/>
        <v>1437.1912000000002</v>
      </c>
      <c r="Q25" s="389">
        <f t="shared" si="8"/>
        <v>1.3433</v>
      </c>
      <c r="R25" s="389">
        <f t="shared" si="8"/>
        <v>541.8973000000001</v>
      </c>
    </row>
    <row r="26" spans="1:18" s="99" customFormat="1" ht="14.25" customHeight="1">
      <c r="A26" s="107" t="s">
        <v>91</v>
      </c>
      <c r="B26" s="100" t="s">
        <v>32</v>
      </c>
      <c r="C26" s="105" t="s">
        <v>92</v>
      </c>
      <c r="D26" s="389">
        <f aca="true" t="shared" si="9" ref="D26:R26">SUM(D27:D28)</f>
        <v>1233.3831300000002</v>
      </c>
      <c r="E26" s="389">
        <f t="shared" si="9"/>
        <v>1232.0398300000002</v>
      </c>
      <c r="F26" s="389">
        <f t="shared" si="9"/>
        <v>1106.83133</v>
      </c>
      <c r="G26" s="389">
        <f t="shared" si="9"/>
        <v>108.7383</v>
      </c>
      <c r="H26" s="389">
        <f t="shared" si="9"/>
        <v>11.600500000000002</v>
      </c>
      <c r="I26" s="389">
        <f t="shared" si="9"/>
        <v>4.8447000000000005</v>
      </c>
      <c r="J26" s="389">
        <f t="shared" si="9"/>
        <v>0.025</v>
      </c>
      <c r="K26" s="389">
        <f t="shared" si="9"/>
        <v>0</v>
      </c>
      <c r="L26" s="389">
        <f t="shared" si="9"/>
        <v>0</v>
      </c>
      <c r="M26" s="389">
        <f t="shared" si="9"/>
        <v>0</v>
      </c>
      <c r="N26" s="389">
        <f t="shared" si="9"/>
        <v>0</v>
      </c>
      <c r="O26" s="389">
        <f t="shared" si="9"/>
        <v>1.3433</v>
      </c>
      <c r="P26" s="389">
        <f t="shared" si="9"/>
        <v>0</v>
      </c>
      <c r="Q26" s="389">
        <f t="shared" si="9"/>
        <v>1.3433</v>
      </c>
      <c r="R26" s="389">
        <f t="shared" si="9"/>
        <v>0</v>
      </c>
    </row>
    <row r="27" spans="1:18" s="275" customFormat="1" ht="14.25" customHeight="1">
      <c r="A27" s="109" t="s">
        <v>93</v>
      </c>
      <c r="B27" s="103" t="s">
        <v>94</v>
      </c>
      <c r="C27" s="104" t="s">
        <v>24</v>
      </c>
      <c r="D27" s="392">
        <f>E27+O27</f>
        <v>1131.60363</v>
      </c>
      <c r="E27" s="391">
        <f>SUM(F27:N27)</f>
        <v>1130.26033</v>
      </c>
      <c r="F27" s="391">
        <f>'03-PhiNN'!F13</f>
        <v>1006.00833</v>
      </c>
      <c r="G27" s="391">
        <f>'03-PhiNN'!G13</f>
        <v>108.7319</v>
      </c>
      <c r="H27" s="391">
        <f>'03-PhiNN'!H13</f>
        <v>10.675400000000002</v>
      </c>
      <c r="I27" s="391">
        <f>'03-PhiNN'!I13</f>
        <v>4.8447000000000005</v>
      </c>
      <c r="J27" s="391">
        <f>'03-PhiNN'!J13</f>
        <v>0</v>
      </c>
      <c r="K27" s="391">
        <f>'03-PhiNN'!K13</f>
        <v>0</v>
      </c>
      <c r="L27" s="391">
        <f>'03-PhiNN'!L13</f>
        <v>0</v>
      </c>
      <c r="M27" s="391">
        <f>'03-PhiNN'!M13</f>
        <v>0</v>
      </c>
      <c r="N27" s="391">
        <f>'03-PhiNN'!N13</f>
        <v>0</v>
      </c>
      <c r="O27" s="391">
        <f>'03-PhiNN'!O13</f>
        <v>1.3433</v>
      </c>
      <c r="P27" s="391">
        <f>'03-PhiNN'!P13</f>
        <v>0</v>
      </c>
      <c r="Q27" s="391">
        <f>'03-PhiNN'!Q13</f>
        <v>1.3433</v>
      </c>
      <c r="R27" s="391">
        <f>'03-PhiNN'!R13</f>
        <v>0</v>
      </c>
    </row>
    <row r="28" spans="1:18" s="275" customFormat="1" ht="14.25" customHeight="1">
      <c r="A28" s="109" t="s">
        <v>95</v>
      </c>
      <c r="B28" s="103" t="s">
        <v>96</v>
      </c>
      <c r="C28" s="104" t="s">
        <v>97</v>
      </c>
      <c r="D28" s="392">
        <f>E28+O28</f>
        <v>101.77950000000001</v>
      </c>
      <c r="E28" s="391">
        <f>SUM(F28:N28)</f>
        <v>101.77950000000001</v>
      </c>
      <c r="F28" s="391">
        <f>'03-PhiNN'!F14</f>
        <v>100.82300000000001</v>
      </c>
      <c r="G28" s="391">
        <f>'03-PhiNN'!G14</f>
        <v>0.0064</v>
      </c>
      <c r="H28" s="391">
        <f>'03-PhiNN'!H14</f>
        <v>0.9251</v>
      </c>
      <c r="I28" s="391">
        <f>'03-PhiNN'!I14</f>
        <v>0</v>
      </c>
      <c r="J28" s="391">
        <f>'03-PhiNN'!J14</f>
        <v>0.025</v>
      </c>
      <c r="K28" s="391">
        <f>'03-PhiNN'!K14</f>
        <v>0</v>
      </c>
      <c r="L28" s="391">
        <f>'03-PhiNN'!L14</f>
        <v>0</v>
      </c>
      <c r="M28" s="391">
        <f>'03-PhiNN'!M14</f>
        <v>0</v>
      </c>
      <c r="N28" s="391">
        <f>'03-PhiNN'!N14</f>
        <v>0</v>
      </c>
      <c r="O28" s="391">
        <f>'03-PhiNN'!O14</f>
        <v>0</v>
      </c>
      <c r="P28" s="391">
        <f>'03-PhiNN'!P14</f>
        <v>0</v>
      </c>
      <c r="Q28" s="391">
        <f>'03-PhiNN'!Q14</f>
        <v>0</v>
      </c>
      <c r="R28" s="391">
        <f>'03-PhiNN'!R14</f>
        <v>0</v>
      </c>
    </row>
    <row r="29" spans="1:18" s="99" customFormat="1" ht="14.25" customHeight="1">
      <c r="A29" s="107" t="s">
        <v>98</v>
      </c>
      <c r="B29" s="100" t="s">
        <v>99</v>
      </c>
      <c r="C29" s="105" t="s">
        <v>100</v>
      </c>
      <c r="D29" s="389">
        <f>SUM(D30:D35)</f>
        <v>1784.56642</v>
      </c>
      <c r="E29" s="389">
        <f aca="true" t="shared" si="10" ref="E29:R29">SUM(E30:E35)</f>
        <v>651.98632</v>
      </c>
      <c r="F29" s="389">
        <f t="shared" si="10"/>
        <v>8.39292</v>
      </c>
      <c r="G29" s="389">
        <f t="shared" si="10"/>
        <v>438.67240000000004</v>
      </c>
      <c r="H29" s="389">
        <f t="shared" si="10"/>
        <v>83.49470000000001</v>
      </c>
      <c r="I29" s="389">
        <f t="shared" si="10"/>
        <v>121.25319999999999</v>
      </c>
      <c r="J29" s="389">
        <f t="shared" si="10"/>
        <v>0</v>
      </c>
      <c r="K29" s="389">
        <f t="shared" si="10"/>
        <v>0</v>
      </c>
      <c r="L29" s="389">
        <f t="shared" si="10"/>
        <v>0</v>
      </c>
      <c r="M29" s="389">
        <f t="shared" si="10"/>
        <v>0</v>
      </c>
      <c r="N29" s="389">
        <f t="shared" si="10"/>
        <v>0.1731</v>
      </c>
      <c r="O29" s="389">
        <f t="shared" si="10"/>
        <v>1132.5801000000001</v>
      </c>
      <c r="P29" s="389">
        <f t="shared" si="10"/>
        <v>1007.0970000000001</v>
      </c>
      <c r="Q29" s="389">
        <f t="shared" si="10"/>
        <v>0</v>
      </c>
      <c r="R29" s="389">
        <f t="shared" si="10"/>
        <v>125.48310000000001</v>
      </c>
    </row>
    <row r="30" spans="1:18" s="275" customFormat="1" ht="14.25" customHeight="1">
      <c r="A30" s="109" t="s">
        <v>101</v>
      </c>
      <c r="B30" s="103" t="s">
        <v>102</v>
      </c>
      <c r="C30" s="104" t="s">
        <v>30</v>
      </c>
      <c r="D30" s="392">
        <f aca="true" t="shared" si="11" ref="D30:D41">E30+O30</f>
        <v>14.5366</v>
      </c>
      <c r="E30" s="391">
        <f>SUM(F30:N30)</f>
        <v>14.5366</v>
      </c>
      <c r="F30" s="391">
        <f>'03-PhiNN'!F16</f>
        <v>0</v>
      </c>
      <c r="G30" s="391">
        <f>'03-PhiNN'!G16</f>
        <v>0</v>
      </c>
      <c r="H30" s="391">
        <f>'03-PhiNN'!H16</f>
        <v>14.4927</v>
      </c>
      <c r="I30" s="391">
        <f>'03-PhiNN'!I16</f>
        <v>0.0439</v>
      </c>
      <c r="J30" s="391">
        <f>'03-PhiNN'!J16</f>
        <v>0</v>
      </c>
      <c r="K30" s="391">
        <f>'03-PhiNN'!K16</f>
        <v>0</v>
      </c>
      <c r="L30" s="391">
        <f>'03-PhiNN'!L16</f>
        <v>0</v>
      </c>
      <c r="M30" s="391">
        <f>'03-PhiNN'!M16</f>
        <v>0</v>
      </c>
      <c r="N30" s="391">
        <f>'03-PhiNN'!N16</f>
        <v>0</v>
      </c>
      <c r="O30" s="391">
        <f aca="true" t="shared" si="12" ref="O30:O43">SUM(P30:R30)</f>
        <v>0</v>
      </c>
      <c r="P30" s="391">
        <f>'03-PhiNN'!P16</f>
        <v>0</v>
      </c>
      <c r="Q30" s="391">
        <f>'03-PhiNN'!Q16</f>
        <v>0</v>
      </c>
      <c r="R30" s="391">
        <f>'03-PhiNN'!R16</f>
        <v>0</v>
      </c>
    </row>
    <row r="31" spans="1:18" s="275" customFormat="1" ht="14.25" customHeight="1">
      <c r="A31" s="109" t="s">
        <v>103</v>
      </c>
      <c r="B31" s="103" t="s">
        <v>104</v>
      </c>
      <c r="C31" s="104" t="s">
        <v>105</v>
      </c>
      <c r="D31" s="392">
        <f t="shared" si="11"/>
        <v>4.5893</v>
      </c>
      <c r="E31" s="391">
        <f aca="true" t="shared" si="13" ref="E31:E49">SUM(F31:N31)</f>
        <v>4.5893</v>
      </c>
      <c r="F31" s="391">
        <f>'03-PhiNN'!F17</f>
        <v>0</v>
      </c>
      <c r="G31" s="391">
        <f>'03-PhiNN'!G17</f>
        <v>0</v>
      </c>
      <c r="H31" s="391">
        <f>'03-PhiNN'!H17</f>
        <v>4.5893</v>
      </c>
      <c r="I31" s="391">
        <f>'03-PhiNN'!I17</f>
        <v>0</v>
      </c>
      <c r="J31" s="391">
        <f>'03-PhiNN'!J17</f>
        <v>0</v>
      </c>
      <c r="K31" s="391">
        <f>'03-PhiNN'!K17</f>
        <v>0</v>
      </c>
      <c r="L31" s="391">
        <f>'03-PhiNN'!L17</f>
        <v>0</v>
      </c>
      <c r="M31" s="391">
        <f>'03-PhiNN'!M17</f>
        <v>0</v>
      </c>
      <c r="N31" s="391">
        <f>'03-PhiNN'!N17</f>
        <v>0</v>
      </c>
      <c r="O31" s="391">
        <f t="shared" si="12"/>
        <v>0</v>
      </c>
      <c r="P31" s="391">
        <f>'03-PhiNN'!P17</f>
        <v>0</v>
      </c>
      <c r="Q31" s="391">
        <f>'03-PhiNN'!Q17</f>
        <v>0</v>
      </c>
      <c r="R31" s="391">
        <f>'03-PhiNN'!R17</f>
        <v>0</v>
      </c>
    </row>
    <row r="32" spans="1:18" s="275" customFormat="1" ht="14.25" customHeight="1">
      <c r="A32" s="109" t="s">
        <v>106</v>
      </c>
      <c r="B32" s="103" t="s">
        <v>107</v>
      </c>
      <c r="C32" s="104" t="s">
        <v>108</v>
      </c>
      <c r="D32" s="392">
        <f t="shared" si="11"/>
        <v>7.2148</v>
      </c>
      <c r="E32" s="391">
        <f t="shared" si="13"/>
        <v>7.2148</v>
      </c>
      <c r="F32" s="391">
        <f>'03-PhiNN'!F18</f>
        <v>0</v>
      </c>
      <c r="G32" s="391">
        <f>'03-PhiNN'!G18</f>
        <v>0</v>
      </c>
      <c r="H32" s="391">
        <f>'03-PhiNN'!H18</f>
        <v>7.2148</v>
      </c>
      <c r="I32" s="391">
        <f>'03-PhiNN'!I18</f>
        <v>0</v>
      </c>
      <c r="J32" s="391">
        <f>'03-PhiNN'!J18</f>
        <v>0</v>
      </c>
      <c r="K32" s="391">
        <f>'03-PhiNN'!K18</f>
        <v>0</v>
      </c>
      <c r="L32" s="391">
        <f>'03-PhiNN'!L18</f>
        <v>0</v>
      </c>
      <c r="M32" s="391">
        <f>'03-PhiNN'!M18</f>
        <v>0</v>
      </c>
      <c r="N32" s="391">
        <f>'03-PhiNN'!N18</f>
        <v>0</v>
      </c>
      <c r="O32" s="391">
        <f t="shared" si="12"/>
        <v>0</v>
      </c>
      <c r="P32" s="391">
        <f>'03-PhiNN'!P18</f>
        <v>0</v>
      </c>
      <c r="Q32" s="391">
        <f>'03-PhiNN'!Q18</f>
        <v>0</v>
      </c>
      <c r="R32" s="391">
        <f>'03-PhiNN'!R18</f>
        <v>0</v>
      </c>
    </row>
    <row r="33" spans="1:18" s="275" customFormat="1" ht="14.25" customHeight="1">
      <c r="A33" s="109" t="s">
        <v>109</v>
      </c>
      <c r="B33" s="103" t="s">
        <v>110</v>
      </c>
      <c r="C33" s="104" t="s">
        <v>111</v>
      </c>
      <c r="D33" s="392">
        <f t="shared" si="11"/>
        <v>130.10349999999997</v>
      </c>
      <c r="E33" s="391">
        <f t="shared" si="13"/>
        <v>128.62269999999998</v>
      </c>
      <c r="F33" s="391">
        <f>'03-PhiNN'!F19</f>
        <v>0.3473</v>
      </c>
      <c r="G33" s="391">
        <f>'03-PhiNN'!G19</f>
        <v>5.7036</v>
      </c>
      <c r="H33" s="391">
        <f>'03-PhiNN'!H19</f>
        <v>33.7624</v>
      </c>
      <c r="I33" s="391">
        <f>'03-PhiNN'!I19</f>
        <v>88.63629999999999</v>
      </c>
      <c r="J33" s="391">
        <f>'03-PhiNN'!J19</f>
        <v>0</v>
      </c>
      <c r="K33" s="391">
        <f>'03-PhiNN'!K19</f>
        <v>0</v>
      </c>
      <c r="L33" s="391">
        <f>'03-PhiNN'!L19</f>
        <v>0</v>
      </c>
      <c r="M33" s="391">
        <f>'03-PhiNN'!M19</f>
        <v>0</v>
      </c>
      <c r="N33" s="391">
        <f>'03-PhiNN'!N19</f>
        <v>0.1731</v>
      </c>
      <c r="O33" s="391">
        <f t="shared" si="12"/>
        <v>1.4808</v>
      </c>
      <c r="P33" s="391">
        <f>'03-PhiNN'!P19</f>
        <v>1.4808</v>
      </c>
      <c r="Q33" s="391">
        <f>'03-PhiNN'!Q19</f>
        <v>0</v>
      </c>
      <c r="R33" s="391">
        <f>'03-PhiNN'!R19</f>
        <v>0</v>
      </c>
    </row>
    <row r="34" spans="1:18" s="275" customFormat="1" ht="14.25" customHeight="1">
      <c r="A34" s="109" t="s">
        <v>135</v>
      </c>
      <c r="B34" s="103" t="s">
        <v>136</v>
      </c>
      <c r="C34" s="104" t="s">
        <v>137</v>
      </c>
      <c r="D34" s="392">
        <f t="shared" si="11"/>
        <v>203.96112</v>
      </c>
      <c r="E34" s="391">
        <f t="shared" si="13"/>
        <v>203.96112</v>
      </c>
      <c r="F34" s="391">
        <f>'03-PhiNN'!F29</f>
        <v>8.04562</v>
      </c>
      <c r="G34" s="391">
        <f>'03-PhiNN'!G29</f>
        <v>195.9155</v>
      </c>
      <c r="H34" s="391">
        <f>'03-PhiNN'!H29</f>
        <v>0</v>
      </c>
      <c r="I34" s="391">
        <f>'03-PhiNN'!I29</f>
        <v>0</v>
      </c>
      <c r="J34" s="391">
        <f>'03-PhiNN'!J29</f>
        <v>0</v>
      </c>
      <c r="K34" s="391">
        <f>'03-PhiNN'!K29</f>
        <v>0</v>
      </c>
      <c r="L34" s="391">
        <f>'03-PhiNN'!L29</f>
        <v>0</v>
      </c>
      <c r="M34" s="391">
        <f>'03-PhiNN'!M29</f>
        <v>0</v>
      </c>
      <c r="N34" s="391">
        <f>'03-PhiNN'!N29</f>
        <v>0</v>
      </c>
      <c r="O34" s="391">
        <f t="shared" si="12"/>
        <v>0</v>
      </c>
      <c r="P34" s="391">
        <f>'03-PhiNN'!P29</f>
        <v>0</v>
      </c>
      <c r="Q34" s="391">
        <f>'03-PhiNN'!Q29</f>
        <v>0</v>
      </c>
      <c r="R34" s="391">
        <f>'03-PhiNN'!R29</f>
        <v>0</v>
      </c>
    </row>
    <row r="35" spans="1:18" s="275" customFormat="1" ht="14.25" customHeight="1">
      <c r="A35" s="109" t="s">
        <v>143</v>
      </c>
      <c r="B35" s="103" t="s">
        <v>144</v>
      </c>
      <c r="C35" s="104" t="s">
        <v>145</v>
      </c>
      <c r="D35" s="392">
        <f t="shared" si="11"/>
        <v>1424.1611</v>
      </c>
      <c r="E35" s="391">
        <f t="shared" si="13"/>
        <v>293.0618</v>
      </c>
      <c r="F35" s="391">
        <f>'03-PhiNN'!F37</f>
        <v>0</v>
      </c>
      <c r="G35" s="391">
        <f>'03-PhiNN'!G37</f>
        <v>237.05330000000004</v>
      </c>
      <c r="H35" s="391">
        <f>'03-PhiNN'!H37</f>
        <v>23.4355</v>
      </c>
      <c r="I35" s="391">
        <f>'03-PhiNN'!I37</f>
        <v>32.573</v>
      </c>
      <c r="J35" s="391">
        <f>'03-PhiNN'!J37</f>
        <v>0</v>
      </c>
      <c r="K35" s="391">
        <f>'03-PhiNN'!K37</f>
        <v>0</v>
      </c>
      <c r="L35" s="391">
        <f>'03-PhiNN'!L37</f>
        <v>0</v>
      </c>
      <c r="M35" s="391">
        <f>'03-PhiNN'!M37</f>
        <v>0</v>
      </c>
      <c r="N35" s="391">
        <f>'03-PhiNN'!N37</f>
        <v>0</v>
      </c>
      <c r="O35" s="391">
        <f t="shared" si="12"/>
        <v>1131.0993</v>
      </c>
      <c r="P35" s="391">
        <f>'03-PhiNN'!P37</f>
        <v>1005.6162</v>
      </c>
      <c r="Q35" s="391">
        <f>'03-PhiNN'!Q37</f>
        <v>0</v>
      </c>
      <c r="R35" s="391">
        <f>'03-PhiNN'!R37</f>
        <v>125.48310000000001</v>
      </c>
    </row>
    <row r="36" spans="1:18" s="275" customFormat="1" ht="14.25" customHeight="1">
      <c r="A36" s="109" t="s">
        <v>173</v>
      </c>
      <c r="B36" s="103" t="s">
        <v>174</v>
      </c>
      <c r="C36" s="104" t="s">
        <v>29</v>
      </c>
      <c r="D36" s="392">
        <f t="shared" si="11"/>
        <v>63.8735</v>
      </c>
      <c r="E36" s="391">
        <f t="shared" si="13"/>
        <v>63.8735</v>
      </c>
      <c r="F36" s="391">
        <f>'03-PhiNN'!F49</f>
        <v>0</v>
      </c>
      <c r="G36" s="391">
        <f>'03-PhiNN'!G49</f>
        <v>0</v>
      </c>
      <c r="H36" s="391">
        <f>'03-PhiNN'!H49</f>
        <v>0</v>
      </c>
      <c r="I36" s="391">
        <f>'03-PhiNN'!I49</f>
        <v>0</v>
      </c>
      <c r="J36" s="391">
        <f>'03-PhiNN'!J49</f>
        <v>0</v>
      </c>
      <c r="K36" s="391">
        <f>'03-PhiNN'!K49</f>
        <v>0</v>
      </c>
      <c r="L36" s="391">
        <f>'03-PhiNN'!L49</f>
        <v>0</v>
      </c>
      <c r="M36" s="391">
        <f>'03-PhiNN'!M49</f>
        <v>0</v>
      </c>
      <c r="N36" s="391">
        <f>'03-PhiNN'!N49</f>
        <v>63.8735</v>
      </c>
      <c r="O36" s="391">
        <f t="shared" si="12"/>
        <v>0</v>
      </c>
      <c r="P36" s="391">
        <f>'03-PhiNN'!P49</f>
        <v>0</v>
      </c>
      <c r="Q36" s="391">
        <f>'03-PhiNN'!Q49</f>
        <v>0</v>
      </c>
      <c r="R36" s="391">
        <f>'03-PhiNN'!R49</f>
        <v>0</v>
      </c>
    </row>
    <row r="37" spans="1:18" s="275" customFormat="1" ht="14.25" customHeight="1">
      <c r="A37" s="109" t="s">
        <v>175</v>
      </c>
      <c r="B37" s="103" t="s">
        <v>176</v>
      </c>
      <c r="C37" s="104" t="s">
        <v>28</v>
      </c>
      <c r="D37" s="392">
        <f t="shared" si="11"/>
        <v>4.4151</v>
      </c>
      <c r="E37" s="391">
        <f t="shared" si="13"/>
        <v>4.4151</v>
      </c>
      <c r="F37" s="391">
        <f>'03-PhiNN'!F50</f>
        <v>0</v>
      </c>
      <c r="G37" s="391">
        <f>'03-PhiNN'!G50</f>
        <v>0</v>
      </c>
      <c r="H37" s="391">
        <f>'03-PhiNN'!H50</f>
        <v>0</v>
      </c>
      <c r="I37" s="391">
        <f>'03-PhiNN'!I50</f>
        <v>0</v>
      </c>
      <c r="J37" s="391">
        <f>'03-PhiNN'!J50</f>
        <v>0</v>
      </c>
      <c r="K37" s="391">
        <f>'03-PhiNN'!K50</f>
        <v>0</v>
      </c>
      <c r="L37" s="391">
        <f>'03-PhiNN'!L50</f>
        <v>0</v>
      </c>
      <c r="M37" s="391">
        <f>'03-PhiNN'!M50</f>
        <v>0</v>
      </c>
      <c r="N37" s="391">
        <f>'03-PhiNN'!N50</f>
        <v>4.4151</v>
      </c>
      <c r="O37" s="391">
        <f t="shared" si="12"/>
        <v>0</v>
      </c>
      <c r="P37" s="391">
        <f>'03-PhiNN'!P50</f>
        <v>0</v>
      </c>
      <c r="Q37" s="391">
        <f>'03-PhiNN'!Q50</f>
        <v>0</v>
      </c>
      <c r="R37" s="391">
        <f>'03-PhiNN'!R50</f>
        <v>0</v>
      </c>
    </row>
    <row r="38" spans="1:18" s="275" customFormat="1" ht="14.25" customHeight="1">
      <c r="A38" s="109" t="s">
        <v>177</v>
      </c>
      <c r="B38" s="103" t="s">
        <v>178</v>
      </c>
      <c r="C38" s="104" t="s">
        <v>22</v>
      </c>
      <c r="D38" s="392">
        <f t="shared" si="11"/>
        <v>66.5881</v>
      </c>
      <c r="E38" s="391">
        <f t="shared" si="13"/>
        <v>66.5881</v>
      </c>
      <c r="F38" s="391">
        <f>'03-PhiNN'!F51</f>
        <v>7.872300000000001</v>
      </c>
      <c r="G38" s="391">
        <f>'03-PhiNN'!G51</f>
        <v>2.1082</v>
      </c>
      <c r="H38" s="391">
        <f>'03-PhiNN'!H51</f>
        <v>45.82719999999999</v>
      </c>
      <c r="I38" s="391">
        <f>'03-PhiNN'!I51</f>
        <v>0.6529</v>
      </c>
      <c r="J38" s="391">
        <f>'03-PhiNN'!J51</f>
        <v>0</v>
      </c>
      <c r="K38" s="391">
        <f>'03-PhiNN'!K51</f>
        <v>0</v>
      </c>
      <c r="L38" s="391">
        <f>'03-PhiNN'!L51</f>
        <v>0</v>
      </c>
      <c r="M38" s="391">
        <f>'03-PhiNN'!M51</f>
        <v>0</v>
      </c>
      <c r="N38" s="391">
        <f>'03-PhiNN'!N51</f>
        <v>10.127500000000001</v>
      </c>
      <c r="O38" s="391">
        <f t="shared" si="12"/>
        <v>0</v>
      </c>
      <c r="P38" s="391">
        <f>'03-PhiNN'!P51</f>
        <v>0</v>
      </c>
      <c r="Q38" s="391">
        <f>'03-PhiNN'!Q51</f>
        <v>0</v>
      </c>
      <c r="R38" s="391">
        <f>'03-PhiNN'!R51</f>
        <v>0</v>
      </c>
    </row>
    <row r="39" spans="1:18" s="275" customFormat="1" ht="14.25" customHeight="1">
      <c r="A39" s="109" t="s">
        <v>179</v>
      </c>
      <c r="B39" s="103" t="s">
        <v>180</v>
      </c>
      <c r="C39" s="104" t="s">
        <v>27</v>
      </c>
      <c r="D39" s="392">
        <f t="shared" si="11"/>
        <v>1200.2706000000003</v>
      </c>
      <c r="E39" s="391">
        <f>SUM(F39:N39)</f>
        <v>353.7622</v>
      </c>
      <c r="F39" s="391">
        <f>'03-PhiNN'!F52</f>
        <v>0</v>
      </c>
      <c r="G39" s="391">
        <f>'03-PhiNN'!G52</f>
        <v>280.0194</v>
      </c>
      <c r="H39" s="391">
        <f>'03-PhiNN'!H52</f>
        <v>0</v>
      </c>
      <c r="I39" s="391">
        <f>'03-PhiNN'!I52</f>
        <v>73.7428</v>
      </c>
      <c r="J39" s="391">
        <f>'03-PhiNN'!J52</f>
        <v>0</v>
      </c>
      <c r="K39" s="391">
        <f>'03-PhiNN'!K52</f>
        <v>0</v>
      </c>
      <c r="L39" s="391">
        <f>'03-PhiNN'!L52</f>
        <v>0</v>
      </c>
      <c r="M39" s="391">
        <f>'03-PhiNN'!M52</f>
        <v>0</v>
      </c>
      <c r="N39" s="391">
        <f>'03-PhiNN'!N52</f>
        <v>0</v>
      </c>
      <c r="O39" s="391">
        <f t="shared" si="12"/>
        <v>846.5084000000002</v>
      </c>
      <c r="P39" s="391">
        <f>'03-PhiNN'!P52</f>
        <v>430.09420000000006</v>
      </c>
      <c r="Q39" s="391">
        <f>'03-PhiNN'!Q52</f>
        <v>0</v>
      </c>
      <c r="R39" s="391">
        <f>'03-PhiNN'!R52</f>
        <v>416.41420000000005</v>
      </c>
    </row>
    <row r="40" spans="1:18" s="275" customFormat="1" ht="14.25" customHeight="1">
      <c r="A40" s="109" t="s">
        <v>181</v>
      </c>
      <c r="B40" s="103" t="s">
        <v>182</v>
      </c>
      <c r="C40" s="104" t="s">
        <v>183</v>
      </c>
      <c r="D40" s="392">
        <f>E40+O40</f>
        <v>17592.6438</v>
      </c>
      <c r="E40" s="391">
        <f>SUM(F40:N40)</f>
        <v>17592.6438</v>
      </c>
      <c r="F40" s="391">
        <f>'03-PhiNN'!F53</f>
        <v>0</v>
      </c>
      <c r="G40" s="391">
        <f>'03-PhiNN'!G53</f>
        <v>27.0362</v>
      </c>
      <c r="H40" s="391">
        <f>'03-PhiNN'!H53</f>
        <v>2.6041</v>
      </c>
      <c r="I40" s="391">
        <f>'03-PhiNN'!I53</f>
        <v>17563.003500000003</v>
      </c>
      <c r="J40" s="391">
        <f>'03-PhiNN'!J53</f>
        <v>0</v>
      </c>
      <c r="K40" s="391">
        <f>'03-PhiNN'!K53</f>
        <v>0</v>
      </c>
      <c r="L40" s="391">
        <f>'03-PhiNN'!L53</f>
        <v>0</v>
      </c>
      <c r="M40" s="391">
        <f>'03-PhiNN'!M53</f>
        <v>0</v>
      </c>
      <c r="N40" s="391">
        <f>'03-PhiNN'!N53</f>
        <v>0</v>
      </c>
      <c r="O40" s="391">
        <f t="shared" si="12"/>
        <v>0</v>
      </c>
      <c r="P40" s="391">
        <f>'03-PhiNN'!P53</f>
        <v>0</v>
      </c>
      <c r="Q40" s="391">
        <f>'03-PhiNN'!Q53</f>
        <v>0</v>
      </c>
      <c r="R40" s="391">
        <f>'03-PhiNN'!R53</f>
        <v>0</v>
      </c>
    </row>
    <row r="41" spans="1:18" s="275" customFormat="1" ht="14.25" customHeight="1">
      <c r="A41" s="109" t="s">
        <v>184</v>
      </c>
      <c r="B41" s="103" t="s">
        <v>185</v>
      </c>
      <c r="C41" s="104" t="s">
        <v>186</v>
      </c>
      <c r="D41" s="392">
        <f t="shared" si="11"/>
        <v>0</v>
      </c>
      <c r="E41" s="391">
        <f>SUM(F41:N41)</f>
        <v>0</v>
      </c>
      <c r="F41" s="391">
        <f>'03-PhiNN'!F54</f>
        <v>0</v>
      </c>
      <c r="G41" s="391">
        <f>'03-PhiNN'!G54</f>
        <v>0</v>
      </c>
      <c r="H41" s="391">
        <f>'03-PhiNN'!H54</f>
        <v>0</v>
      </c>
      <c r="I41" s="391">
        <f>'03-PhiNN'!I54</f>
        <v>0</v>
      </c>
      <c r="J41" s="391">
        <f>'03-PhiNN'!J54</f>
        <v>0</v>
      </c>
      <c r="K41" s="391">
        <f>'03-PhiNN'!K54</f>
        <v>0</v>
      </c>
      <c r="L41" s="391">
        <f>'03-PhiNN'!L54</f>
        <v>0</v>
      </c>
      <c r="M41" s="391">
        <f>'03-PhiNN'!M54</f>
        <v>0</v>
      </c>
      <c r="N41" s="391">
        <f>'03-PhiNN'!N54</f>
        <v>0</v>
      </c>
      <c r="O41" s="391">
        <f t="shared" si="12"/>
        <v>0</v>
      </c>
      <c r="P41" s="391">
        <f>'03-PhiNN'!P54</f>
        <v>0</v>
      </c>
      <c r="Q41" s="391">
        <f>'03-PhiNN'!Q54</f>
        <v>0</v>
      </c>
      <c r="R41" s="391">
        <f>'03-PhiNN'!R54</f>
        <v>0</v>
      </c>
    </row>
    <row r="42" spans="1:18" s="275" customFormat="1" ht="14.25" customHeight="1">
      <c r="A42" s="107">
        <v>3</v>
      </c>
      <c r="B42" s="100" t="s">
        <v>187</v>
      </c>
      <c r="C42" s="105" t="s">
        <v>188</v>
      </c>
      <c r="D42" s="389">
        <f>D43+D44+D45</f>
        <v>4.4897</v>
      </c>
      <c r="E42" s="389">
        <f>E43+E44+E45</f>
        <v>4.4897</v>
      </c>
      <c r="F42" s="389">
        <f aca="true" t="shared" si="14" ref="F42:R42">F43+F44+F45</f>
        <v>1.3599999999999999</v>
      </c>
      <c r="G42" s="389">
        <f t="shared" si="14"/>
        <v>0.16</v>
      </c>
      <c r="H42" s="389">
        <f t="shared" si="14"/>
        <v>2.9697</v>
      </c>
      <c r="I42" s="389">
        <f t="shared" si="14"/>
        <v>0</v>
      </c>
      <c r="J42" s="389">
        <f t="shared" si="14"/>
        <v>0</v>
      </c>
      <c r="K42" s="389">
        <f t="shared" si="14"/>
        <v>0</v>
      </c>
      <c r="L42" s="389">
        <f t="shared" si="14"/>
        <v>0</v>
      </c>
      <c r="M42" s="389">
        <f t="shared" si="14"/>
        <v>0</v>
      </c>
      <c r="N42" s="389">
        <f t="shared" si="14"/>
        <v>0</v>
      </c>
      <c r="O42" s="389">
        <f t="shared" si="14"/>
        <v>0</v>
      </c>
      <c r="P42" s="389">
        <f t="shared" si="14"/>
        <v>0</v>
      </c>
      <c r="Q42" s="389">
        <f t="shared" si="14"/>
        <v>0</v>
      </c>
      <c r="R42" s="389">
        <f t="shared" si="14"/>
        <v>0</v>
      </c>
    </row>
    <row r="43" spans="1:18" s="275" customFormat="1" ht="14.25" customHeight="1">
      <c r="A43" s="109" t="s">
        <v>189</v>
      </c>
      <c r="B43" s="103" t="s">
        <v>190</v>
      </c>
      <c r="C43" s="104" t="s">
        <v>191</v>
      </c>
      <c r="D43" s="391">
        <f>E43+O43</f>
        <v>0</v>
      </c>
      <c r="E43" s="391">
        <f t="shared" si="13"/>
        <v>0</v>
      </c>
      <c r="F43" s="394">
        <f>'[2]01-TKDD'!F43+'[3]01-TKDD'!F43+'[4]01-TKDD'!F43+'[5]01-TKDD'!F43+'[6]01-TKDD'!F43+'[7]01-TKDD'!F43+'[8]01-TKDD'!F43+'[9]01-TKDD'!F43+'[10]01-TKDD'!F43+'[11]01-TKDD'!F43+'[12]01-TKDD'!F43+'[13]01-TKDD'!F43+'[14]01-TKDD'!F43+'[15]01-TKDD'!F43</f>
        <v>0</v>
      </c>
      <c r="G43" s="394">
        <f>'[2]01-TKDD'!G43+'[3]01-TKDD'!G43+'[4]01-TKDD'!G43+'[5]01-TKDD'!G43+'[6]01-TKDD'!G43+'[7]01-TKDD'!G43+'[8]01-TKDD'!G43+'[9]01-TKDD'!G43+'[10]01-TKDD'!G43+'[11]01-TKDD'!G43+'[12]01-TKDD'!G43+'[13]01-TKDD'!G43+'[14]01-TKDD'!G43+'[15]01-TKDD'!G43</f>
        <v>0</v>
      </c>
      <c r="H43" s="394">
        <f>'[2]01-TKDD'!H43+'[3]01-TKDD'!H43+'[4]01-TKDD'!H43+'[5]01-TKDD'!H43+'[6]01-TKDD'!H43+'[7]01-TKDD'!H43+'[8]01-TKDD'!H43+'[9]01-TKDD'!H43+'[10]01-TKDD'!H43+'[11]01-TKDD'!H43+'[12]01-TKDD'!H43+'[13]01-TKDD'!H43+'[14]01-TKDD'!H43+'[15]01-TKDD'!H43</f>
        <v>0</v>
      </c>
      <c r="I43" s="394">
        <f>'[2]01-TKDD'!I43+'[3]01-TKDD'!I43+'[4]01-TKDD'!I43+'[5]01-TKDD'!I43+'[6]01-TKDD'!I43+'[7]01-TKDD'!I43+'[8]01-TKDD'!I43+'[9]01-TKDD'!I43+'[10]01-TKDD'!I43+'[11]01-TKDD'!I43+'[12]01-TKDD'!I43+'[13]01-TKDD'!I43+'[14]01-TKDD'!I43+'[15]01-TKDD'!I43</f>
        <v>0</v>
      </c>
      <c r="J43" s="394">
        <f>'[2]01-TKDD'!J43+'[3]01-TKDD'!J43+'[4]01-TKDD'!J43+'[5]01-TKDD'!J43+'[6]01-TKDD'!J43+'[7]01-TKDD'!J43+'[8]01-TKDD'!J43+'[9]01-TKDD'!J43+'[10]01-TKDD'!J43+'[11]01-TKDD'!J43+'[12]01-TKDD'!J43+'[13]01-TKDD'!J43+'[14]01-TKDD'!J43+'[15]01-TKDD'!J43</f>
        <v>0</v>
      </c>
      <c r="K43" s="394">
        <f>'[2]01-TKDD'!K43+'[3]01-TKDD'!K43+'[4]01-TKDD'!K43+'[5]01-TKDD'!K43+'[6]01-TKDD'!K43+'[7]01-TKDD'!K43+'[8]01-TKDD'!K43+'[9]01-TKDD'!K43+'[10]01-TKDD'!K43+'[11]01-TKDD'!K43+'[12]01-TKDD'!K43+'[13]01-TKDD'!K43+'[14]01-TKDD'!K43+'[15]01-TKDD'!K43</f>
        <v>0</v>
      </c>
      <c r="L43" s="394">
        <f>'[2]01-TKDD'!L43+'[3]01-TKDD'!L43+'[4]01-TKDD'!L43+'[5]01-TKDD'!L43+'[6]01-TKDD'!L43+'[7]01-TKDD'!L43+'[8]01-TKDD'!L43+'[9]01-TKDD'!L43+'[10]01-TKDD'!L43+'[11]01-TKDD'!L43+'[12]01-TKDD'!L43+'[13]01-TKDD'!L43+'[14]01-TKDD'!L43+'[15]01-TKDD'!L43</f>
        <v>0</v>
      </c>
      <c r="M43" s="394">
        <f>'[2]01-TKDD'!M43+'[3]01-TKDD'!M43+'[4]01-TKDD'!M43+'[5]01-TKDD'!M43+'[6]01-TKDD'!M43+'[7]01-TKDD'!M43+'[8]01-TKDD'!M43+'[9]01-TKDD'!M43+'[10]01-TKDD'!M43+'[11]01-TKDD'!M43+'[12]01-TKDD'!M43+'[13]01-TKDD'!M43+'[14]01-TKDD'!M43+'[15]01-TKDD'!M43</f>
        <v>0</v>
      </c>
      <c r="N43" s="394">
        <f>'[2]01-TKDD'!N43+'[3]01-TKDD'!N43+'[4]01-TKDD'!N43+'[5]01-TKDD'!N43+'[6]01-TKDD'!N43+'[7]01-TKDD'!N43+'[8]01-TKDD'!N43+'[9]01-TKDD'!N43+'[10]01-TKDD'!N43+'[11]01-TKDD'!N43+'[12]01-TKDD'!N43+'[13]01-TKDD'!N43+'[14]01-TKDD'!N43+'[15]01-TKDD'!N43</f>
        <v>0</v>
      </c>
      <c r="O43" s="391">
        <f t="shared" si="12"/>
        <v>0</v>
      </c>
      <c r="P43" s="394">
        <f>'[2]01-TKDD'!P43+'[3]01-TKDD'!P43+'[4]01-TKDD'!P43+'[5]01-TKDD'!P43+'[6]01-TKDD'!P43+'[7]01-TKDD'!P43+'[8]01-TKDD'!P43+'[9]01-TKDD'!P43+'[10]01-TKDD'!P43+'[11]01-TKDD'!P43+'[12]01-TKDD'!P43+'[13]01-TKDD'!P43+'[14]01-TKDD'!P43+'[15]01-TKDD'!P43</f>
        <v>0</v>
      </c>
      <c r="Q43" s="394">
        <f>'[2]01-TKDD'!Q43+'[3]01-TKDD'!Q43+'[4]01-TKDD'!Q43+'[5]01-TKDD'!Q43+'[6]01-TKDD'!Q43+'[7]01-TKDD'!Q43+'[8]01-TKDD'!Q43+'[9]01-TKDD'!Q43+'[10]01-TKDD'!Q43+'[11]01-TKDD'!Q43+'[12]01-TKDD'!Q43+'[13]01-TKDD'!Q43+'[14]01-TKDD'!Q43+'[15]01-TKDD'!Q43</f>
        <v>0</v>
      </c>
      <c r="R43" s="394">
        <f>'[2]01-TKDD'!R43+'[3]01-TKDD'!R43+'[4]01-TKDD'!R43+'[5]01-TKDD'!R43+'[6]01-TKDD'!R43+'[7]01-TKDD'!R43+'[8]01-TKDD'!R43+'[9]01-TKDD'!R43+'[10]01-TKDD'!R43+'[11]01-TKDD'!R43+'[12]01-TKDD'!R43+'[13]01-TKDD'!R43+'[14]01-TKDD'!R43+'[15]01-TKDD'!R43</f>
        <v>0</v>
      </c>
    </row>
    <row r="44" spans="1:18" s="275" customFormat="1" ht="14.25" customHeight="1">
      <c r="A44" s="109" t="s">
        <v>192</v>
      </c>
      <c r="B44" s="103" t="s">
        <v>193</v>
      </c>
      <c r="C44" s="104" t="s">
        <v>194</v>
      </c>
      <c r="D44" s="391">
        <f>E44+O44</f>
        <v>2.38</v>
      </c>
      <c r="E44" s="391">
        <f t="shared" si="13"/>
        <v>2.38</v>
      </c>
      <c r="F44" s="394">
        <f>'[2]01-TKDD'!F44+'[3]01-TKDD'!F44+'[4]01-TKDD'!F44+'[5]01-TKDD'!F44+'[6]01-TKDD'!F44+'[7]01-TKDD'!F44+'[8]01-TKDD'!F44+'[9]01-TKDD'!F44+'[10]01-TKDD'!F44+'[11]01-TKDD'!F44+'[12]01-TKDD'!F44+'[13]01-TKDD'!F44+'[14]01-TKDD'!F44+'[15]01-TKDD'!F44</f>
        <v>1.3599999999999999</v>
      </c>
      <c r="G44" s="394">
        <f>'[2]01-TKDD'!G44+'[3]01-TKDD'!G44+'[4]01-TKDD'!G44+'[5]01-TKDD'!G44+'[6]01-TKDD'!G44+'[7]01-TKDD'!G44+'[8]01-TKDD'!G44+'[9]01-TKDD'!G44+'[10]01-TKDD'!G44+'[11]01-TKDD'!G44+'[12]01-TKDD'!G44+'[13]01-TKDD'!G44+'[14]01-TKDD'!G44+'[15]01-TKDD'!G44</f>
        <v>0.16</v>
      </c>
      <c r="H44" s="394">
        <f>'[2]01-TKDD'!H44+'[3]01-TKDD'!H44+'[4]01-TKDD'!H44+'[5]01-TKDD'!H44+'[6]01-TKDD'!H44+'[7]01-TKDD'!H44+'[8]01-TKDD'!H44+'[9]01-TKDD'!H44+'[10]01-TKDD'!H44+'[11]01-TKDD'!H44+'[12]01-TKDD'!H44+'[13]01-TKDD'!H44+'[14]01-TKDD'!H44+'[15]01-TKDD'!H44</f>
        <v>0.86</v>
      </c>
      <c r="I44" s="394">
        <f>'[2]01-TKDD'!I44+'[3]01-TKDD'!I44+'[4]01-TKDD'!I44+'[5]01-TKDD'!I44+'[6]01-TKDD'!I44+'[7]01-TKDD'!I44+'[8]01-TKDD'!I44+'[9]01-TKDD'!I44+'[10]01-TKDD'!I44+'[11]01-TKDD'!I44+'[12]01-TKDD'!I44+'[13]01-TKDD'!I44+'[14]01-TKDD'!I44+'[15]01-TKDD'!I44</f>
        <v>0</v>
      </c>
      <c r="J44" s="394">
        <f>'[2]01-TKDD'!J44+'[3]01-TKDD'!J44+'[4]01-TKDD'!J44+'[5]01-TKDD'!J44+'[6]01-TKDD'!J44+'[7]01-TKDD'!J44+'[8]01-TKDD'!J44+'[9]01-TKDD'!J44+'[10]01-TKDD'!J44+'[11]01-TKDD'!J44+'[12]01-TKDD'!J44+'[13]01-TKDD'!J44+'[14]01-TKDD'!J44+'[15]01-TKDD'!J44</f>
        <v>0</v>
      </c>
      <c r="K44" s="394">
        <f>'[2]01-TKDD'!K44+'[3]01-TKDD'!K44+'[4]01-TKDD'!K44+'[5]01-TKDD'!K44+'[6]01-TKDD'!K44+'[7]01-TKDD'!K44+'[8]01-TKDD'!K44+'[9]01-TKDD'!K44+'[10]01-TKDD'!K44+'[11]01-TKDD'!K44+'[12]01-TKDD'!K44+'[13]01-TKDD'!K44+'[14]01-TKDD'!K44+'[15]01-TKDD'!K44</f>
        <v>0</v>
      </c>
      <c r="L44" s="394">
        <f>'[2]01-TKDD'!L44+'[3]01-TKDD'!L44+'[4]01-TKDD'!L44+'[5]01-TKDD'!L44+'[6]01-TKDD'!L44+'[7]01-TKDD'!L44+'[8]01-TKDD'!L44+'[9]01-TKDD'!L44+'[10]01-TKDD'!L44+'[11]01-TKDD'!L44+'[12]01-TKDD'!L44+'[13]01-TKDD'!L44+'[14]01-TKDD'!L44+'[15]01-TKDD'!L44</f>
        <v>0</v>
      </c>
      <c r="M44" s="394">
        <f>'[2]01-TKDD'!M44+'[3]01-TKDD'!M44+'[4]01-TKDD'!M44+'[5]01-TKDD'!M44+'[6]01-TKDD'!M44+'[7]01-TKDD'!M44+'[8]01-TKDD'!M44+'[9]01-TKDD'!M44+'[10]01-TKDD'!M44+'[11]01-TKDD'!M44+'[12]01-TKDD'!M44+'[13]01-TKDD'!M44+'[14]01-TKDD'!M44+'[15]01-TKDD'!M44</f>
        <v>0</v>
      </c>
      <c r="N44" s="394">
        <f>'[2]01-TKDD'!N44+'[3]01-TKDD'!N44+'[4]01-TKDD'!N44+'[5]01-TKDD'!N44+'[6]01-TKDD'!N44+'[7]01-TKDD'!N44+'[8]01-TKDD'!N44+'[9]01-TKDD'!N44+'[10]01-TKDD'!N44+'[11]01-TKDD'!N44+'[12]01-TKDD'!N44+'[13]01-TKDD'!N44+'[14]01-TKDD'!N44+'[15]01-TKDD'!N44</f>
        <v>0</v>
      </c>
      <c r="O44" s="391">
        <f>SUM(P44:R44)</f>
        <v>0</v>
      </c>
      <c r="P44" s="394">
        <f>'[2]01-TKDD'!P44+'[3]01-TKDD'!P44+'[4]01-TKDD'!P44+'[5]01-TKDD'!P44+'[6]01-TKDD'!P44+'[7]01-TKDD'!P44+'[8]01-TKDD'!P44+'[9]01-TKDD'!P44+'[10]01-TKDD'!P44+'[11]01-TKDD'!P44+'[12]01-TKDD'!P44+'[13]01-TKDD'!P44+'[14]01-TKDD'!P44+'[15]01-TKDD'!P44</f>
        <v>0</v>
      </c>
      <c r="Q44" s="394">
        <f>'[2]01-TKDD'!Q44+'[3]01-TKDD'!Q44+'[4]01-TKDD'!Q44+'[5]01-TKDD'!Q44+'[6]01-TKDD'!Q44+'[7]01-TKDD'!Q44+'[8]01-TKDD'!Q44+'[9]01-TKDD'!Q44+'[10]01-TKDD'!Q44+'[11]01-TKDD'!Q44+'[12]01-TKDD'!Q44+'[13]01-TKDD'!Q44+'[14]01-TKDD'!Q44+'[15]01-TKDD'!Q44</f>
        <v>0</v>
      </c>
      <c r="R44" s="394">
        <f>'[2]01-TKDD'!R44+'[3]01-TKDD'!R44+'[4]01-TKDD'!R44+'[5]01-TKDD'!R44+'[6]01-TKDD'!R44+'[7]01-TKDD'!R44+'[8]01-TKDD'!R44+'[9]01-TKDD'!R44+'[10]01-TKDD'!R44+'[11]01-TKDD'!R44+'[12]01-TKDD'!R44+'[13]01-TKDD'!R44+'[14]01-TKDD'!R44+'[15]01-TKDD'!R44</f>
        <v>0</v>
      </c>
    </row>
    <row r="45" spans="1:18" s="275" customFormat="1" ht="14.25" customHeight="1">
      <c r="A45" s="109" t="s">
        <v>195</v>
      </c>
      <c r="B45" s="103" t="s">
        <v>196</v>
      </c>
      <c r="C45" s="104" t="s">
        <v>197</v>
      </c>
      <c r="D45" s="391">
        <f>E45+O45</f>
        <v>2.1097</v>
      </c>
      <c r="E45" s="391">
        <f t="shared" si="13"/>
        <v>2.1097</v>
      </c>
      <c r="F45" s="394">
        <f>'[2]01-TKDD'!F45+'[3]01-TKDD'!F45+'[4]01-TKDD'!F45+'[5]01-TKDD'!F45+'[6]01-TKDD'!F45+'[7]01-TKDD'!F45+'[8]01-TKDD'!F45+'[9]01-TKDD'!F45+'[10]01-TKDD'!F45+'[11]01-TKDD'!F45+'[12]01-TKDD'!F45+'[13]01-TKDD'!F45+'[14]01-TKDD'!F45+'[15]01-TKDD'!F45</f>
        <v>0</v>
      </c>
      <c r="G45" s="394">
        <f>'[2]01-TKDD'!G45+'[3]01-TKDD'!G45+'[4]01-TKDD'!G45+'[5]01-TKDD'!G45+'[6]01-TKDD'!G45+'[7]01-TKDD'!G45+'[8]01-TKDD'!G45+'[9]01-TKDD'!G45+'[10]01-TKDD'!G45+'[11]01-TKDD'!G45+'[12]01-TKDD'!G45+'[13]01-TKDD'!G45+'[14]01-TKDD'!G45+'[15]01-TKDD'!G45</f>
        <v>0</v>
      </c>
      <c r="H45" s="394">
        <f>'[2]01-TKDD'!H45+'[3]01-TKDD'!H45+'[4]01-TKDD'!H45+'[5]01-TKDD'!H45+'[6]01-TKDD'!H45+'[7]01-TKDD'!H45+'[8]01-TKDD'!H45+'[9]01-TKDD'!H45+'[10]01-TKDD'!H45+'[11]01-TKDD'!H45+'[12]01-TKDD'!H45+'[13]01-TKDD'!H45+'[14]01-TKDD'!H45+'[15]01-TKDD'!H45</f>
        <v>2.1097</v>
      </c>
      <c r="I45" s="394">
        <f>'[2]01-TKDD'!I45+'[3]01-TKDD'!I45+'[4]01-TKDD'!I45+'[5]01-TKDD'!I45+'[6]01-TKDD'!I45+'[7]01-TKDD'!I45+'[8]01-TKDD'!I45+'[9]01-TKDD'!I45+'[10]01-TKDD'!I45+'[11]01-TKDD'!I45+'[12]01-TKDD'!I45+'[13]01-TKDD'!I45+'[14]01-TKDD'!I45+'[15]01-TKDD'!I45</f>
        <v>0</v>
      </c>
      <c r="J45" s="394">
        <f>'[2]01-TKDD'!J45+'[3]01-TKDD'!J45+'[4]01-TKDD'!J45+'[5]01-TKDD'!J45+'[6]01-TKDD'!J45+'[7]01-TKDD'!J45+'[8]01-TKDD'!J45+'[9]01-TKDD'!J45+'[10]01-TKDD'!J45+'[11]01-TKDD'!J45+'[12]01-TKDD'!J45+'[13]01-TKDD'!J45+'[14]01-TKDD'!J45+'[15]01-TKDD'!J45</f>
        <v>0</v>
      </c>
      <c r="K45" s="394">
        <f>'[2]01-TKDD'!K45+'[3]01-TKDD'!K45+'[4]01-TKDD'!K45+'[5]01-TKDD'!K45+'[6]01-TKDD'!K45+'[7]01-TKDD'!K45+'[8]01-TKDD'!K45+'[9]01-TKDD'!K45+'[10]01-TKDD'!K45+'[11]01-TKDD'!K45+'[12]01-TKDD'!K45+'[13]01-TKDD'!K45+'[14]01-TKDD'!K45+'[15]01-TKDD'!K45</f>
        <v>0</v>
      </c>
      <c r="L45" s="394">
        <f>'[2]01-TKDD'!L45+'[3]01-TKDD'!L45+'[4]01-TKDD'!L45+'[5]01-TKDD'!L45+'[6]01-TKDD'!L45+'[7]01-TKDD'!L45+'[8]01-TKDD'!L45+'[9]01-TKDD'!L45+'[10]01-TKDD'!L45+'[11]01-TKDD'!L45+'[12]01-TKDD'!L45+'[13]01-TKDD'!L45+'[14]01-TKDD'!L45+'[15]01-TKDD'!L45</f>
        <v>0</v>
      </c>
      <c r="M45" s="394">
        <f>'[2]01-TKDD'!M45+'[3]01-TKDD'!M45+'[4]01-TKDD'!M45+'[5]01-TKDD'!M45+'[6]01-TKDD'!M45+'[7]01-TKDD'!M45+'[8]01-TKDD'!M45+'[9]01-TKDD'!M45+'[10]01-TKDD'!M45+'[11]01-TKDD'!M45+'[12]01-TKDD'!M45+'[13]01-TKDD'!M45+'[14]01-TKDD'!M45+'[15]01-TKDD'!M45</f>
        <v>0</v>
      </c>
      <c r="N45" s="394">
        <f>'[2]01-TKDD'!N45+'[3]01-TKDD'!N45+'[4]01-TKDD'!N45+'[5]01-TKDD'!N45+'[6]01-TKDD'!N45+'[7]01-TKDD'!N45+'[8]01-TKDD'!N45+'[9]01-TKDD'!N45+'[10]01-TKDD'!N45+'[11]01-TKDD'!N45+'[12]01-TKDD'!N45+'[13]01-TKDD'!N45+'[14]01-TKDD'!N45+'[15]01-TKDD'!N45</f>
        <v>0</v>
      </c>
      <c r="O45" s="391">
        <f>SUM(P45:R45)</f>
        <v>0</v>
      </c>
      <c r="P45" s="394">
        <f>'[2]01-TKDD'!P45+'[3]01-TKDD'!P45+'[4]01-TKDD'!P45+'[5]01-TKDD'!P45+'[6]01-TKDD'!P45+'[7]01-TKDD'!P45+'[8]01-TKDD'!P45+'[9]01-TKDD'!P45+'[10]01-TKDD'!P45+'[11]01-TKDD'!P45+'[12]01-TKDD'!P45+'[13]01-TKDD'!P45+'[14]01-TKDD'!P45+'[15]01-TKDD'!P45</f>
        <v>0</v>
      </c>
      <c r="Q45" s="394">
        <f>'[2]01-TKDD'!Q45+'[3]01-TKDD'!Q45+'[4]01-TKDD'!Q45+'[5]01-TKDD'!Q45+'[6]01-TKDD'!Q45+'[7]01-TKDD'!Q45+'[8]01-TKDD'!Q45+'[9]01-TKDD'!Q45+'[10]01-TKDD'!Q45+'[11]01-TKDD'!Q45+'[12]01-TKDD'!Q45+'[13]01-TKDD'!Q45+'[14]01-TKDD'!Q45+'[15]01-TKDD'!Q45</f>
        <v>0</v>
      </c>
      <c r="R45" s="394">
        <f>'[2]01-TKDD'!R45+'[3]01-TKDD'!R45+'[4]01-TKDD'!R45+'[5]01-TKDD'!R45+'[6]01-TKDD'!R45+'[7]01-TKDD'!R45+'[8]01-TKDD'!R45+'[9]01-TKDD'!R45+'[10]01-TKDD'!R45+'[11]01-TKDD'!R45+'[12]01-TKDD'!R45+'[13]01-TKDD'!R45+'[14]01-TKDD'!R45+'[15]01-TKDD'!R45</f>
        <v>0</v>
      </c>
    </row>
    <row r="46" spans="1:18" s="275" customFormat="1" ht="14.25" customHeight="1">
      <c r="A46" s="107" t="s">
        <v>253</v>
      </c>
      <c r="B46" s="100" t="s">
        <v>254</v>
      </c>
      <c r="C46" s="105" t="s">
        <v>255</v>
      </c>
      <c r="D46" s="389">
        <f>D47+D48+D49</f>
        <v>0</v>
      </c>
      <c r="E46" s="389">
        <f>E47+E48+E49</f>
        <v>0</v>
      </c>
      <c r="F46" s="389">
        <f aca="true" t="shared" si="15" ref="F46:R46">F47+F48+F49</f>
        <v>0</v>
      </c>
      <c r="G46" s="389">
        <f t="shared" si="15"/>
        <v>0</v>
      </c>
      <c r="H46" s="389">
        <f t="shared" si="15"/>
        <v>0</v>
      </c>
      <c r="I46" s="389">
        <f t="shared" si="15"/>
        <v>0</v>
      </c>
      <c r="J46" s="389">
        <f t="shared" si="15"/>
        <v>0</v>
      </c>
      <c r="K46" s="389">
        <f t="shared" si="15"/>
        <v>0</v>
      </c>
      <c r="L46" s="389">
        <f t="shared" si="15"/>
        <v>0</v>
      </c>
      <c r="M46" s="389">
        <f t="shared" si="15"/>
        <v>0</v>
      </c>
      <c r="N46" s="389">
        <f t="shared" si="15"/>
        <v>0</v>
      </c>
      <c r="O46" s="389">
        <f t="shared" si="15"/>
        <v>0</v>
      </c>
      <c r="P46" s="389">
        <f t="shared" si="15"/>
        <v>0</v>
      </c>
      <c r="Q46" s="389">
        <f t="shared" si="15"/>
        <v>0</v>
      </c>
      <c r="R46" s="389">
        <f t="shared" si="15"/>
        <v>0</v>
      </c>
    </row>
    <row r="47" spans="1:18" s="275" customFormat="1" ht="14.25" customHeight="1">
      <c r="A47" s="109">
        <v>1</v>
      </c>
      <c r="B47" s="103" t="s">
        <v>256</v>
      </c>
      <c r="C47" s="104" t="s">
        <v>257</v>
      </c>
      <c r="D47" s="391">
        <f>E47+O47</f>
        <v>0</v>
      </c>
      <c r="E47" s="391">
        <f t="shared" si="13"/>
        <v>0</v>
      </c>
      <c r="F47" s="394">
        <f>'[2]01-TKDD'!F47+'[3]01-TKDD'!F47+'[4]01-TKDD'!F47+'[5]01-TKDD'!F47+'[6]01-TKDD'!F47+'[7]01-TKDD'!F47+'[8]01-TKDD'!F47+'[9]01-TKDD'!F47+'[10]01-TKDD'!F47+'[11]01-TKDD'!F47+'[12]01-TKDD'!F47+'[13]01-TKDD'!F47+'[14]01-TKDD'!F47+'[15]01-TKDD'!F47</f>
        <v>0</v>
      </c>
      <c r="G47" s="394">
        <f>'[2]01-TKDD'!G47+'[3]01-TKDD'!G47+'[4]01-TKDD'!G47+'[5]01-TKDD'!G47+'[6]01-TKDD'!G47+'[7]01-TKDD'!G47+'[8]01-TKDD'!G47+'[9]01-TKDD'!G47+'[10]01-TKDD'!G47+'[11]01-TKDD'!G47+'[12]01-TKDD'!G47+'[13]01-TKDD'!G47+'[14]01-TKDD'!G47+'[15]01-TKDD'!G47</f>
        <v>0</v>
      </c>
      <c r="H47" s="394">
        <f>'[2]01-TKDD'!H47+'[3]01-TKDD'!H47+'[4]01-TKDD'!H47+'[5]01-TKDD'!H47+'[6]01-TKDD'!H47+'[7]01-TKDD'!H47+'[8]01-TKDD'!H47+'[9]01-TKDD'!H47+'[10]01-TKDD'!H47+'[11]01-TKDD'!H47+'[12]01-TKDD'!H47+'[13]01-TKDD'!H47+'[14]01-TKDD'!H47+'[15]01-TKDD'!H47</f>
        <v>0</v>
      </c>
      <c r="I47" s="394">
        <f>'[2]01-TKDD'!I47+'[3]01-TKDD'!I47+'[4]01-TKDD'!I47+'[5]01-TKDD'!I47+'[6]01-TKDD'!I47+'[7]01-TKDD'!I47+'[8]01-TKDD'!I47+'[9]01-TKDD'!I47+'[10]01-TKDD'!I47+'[11]01-TKDD'!I47+'[12]01-TKDD'!I47+'[13]01-TKDD'!I47+'[14]01-TKDD'!I47+'[15]01-TKDD'!I47</f>
        <v>0</v>
      </c>
      <c r="J47" s="394">
        <f>'[2]01-TKDD'!J47+'[3]01-TKDD'!J47+'[4]01-TKDD'!J47+'[5]01-TKDD'!J47+'[6]01-TKDD'!J47+'[7]01-TKDD'!J47+'[8]01-TKDD'!J47+'[9]01-TKDD'!J47+'[10]01-TKDD'!J47+'[11]01-TKDD'!J47+'[12]01-TKDD'!J47+'[13]01-TKDD'!J47+'[14]01-TKDD'!J47+'[15]01-TKDD'!J47</f>
        <v>0</v>
      </c>
      <c r="K47" s="394">
        <f>'[2]01-TKDD'!K47+'[3]01-TKDD'!K47+'[4]01-TKDD'!K47+'[5]01-TKDD'!K47+'[6]01-TKDD'!K47+'[7]01-TKDD'!K47+'[8]01-TKDD'!K47+'[9]01-TKDD'!K47+'[10]01-TKDD'!K47+'[11]01-TKDD'!K47+'[12]01-TKDD'!K47+'[13]01-TKDD'!K47+'[14]01-TKDD'!K47+'[15]01-TKDD'!K47</f>
        <v>0</v>
      </c>
      <c r="L47" s="394">
        <f>'[2]01-TKDD'!L47+'[3]01-TKDD'!L47+'[4]01-TKDD'!L47+'[5]01-TKDD'!L47+'[6]01-TKDD'!L47+'[7]01-TKDD'!L47+'[8]01-TKDD'!L47+'[9]01-TKDD'!L47+'[10]01-TKDD'!L47+'[11]01-TKDD'!L47+'[12]01-TKDD'!L47+'[13]01-TKDD'!L47+'[14]01-TKDD'!L47+'[15]01-TKDD'!L47</f>
        <v>0</v>
      </c>
      <c r="M47" s="394">
        <f>'[2]01-TKDD'!M47+'[3]01-TKDD'!M47+'[4]01-TKDD'!M47+'[5]01-TKDD'!M47+'[6]01-TKDD'!M47+'[7]01-TKDD'!M47+'[8]01-TKDD'!M47+'[9]01-TKDD'!M47+'[10]01-TKDD'!M47+'[11]01-TKDD'!M47+'[12]01-TKDD'!M47+'[13]01-TKDD'!M47+'[14]01-TKDD'!M47+'[15]01-TKDD'!M47</f>
        <v>0</v>
      </c>
      <c r="N47" s="394">
        <f>'[2]01-TKDD'!N47+'[3]01-TKDD'!N47+'[4]01-TKDD'!N47+'[5]01-TKDD'!N47+'[6]01-TKDD'!N47+'[7]01-TKDD'!N47+'[8]01-TKDD'!N47+'[9]01-TKDD'!N47+'[10]01-TKDD'!N47+'[11]01-TKDD'!N47+'[12]01-TKDD'!N47+'[13]01-TKDD'!N47+'[14]01-TKDD'!N47+'[15]01-TKDD'!N47</f>
        <v>0</v>
      </c>
      <c r="O47" s="391">
        <f>SUM(P47:R47)</f>
        <v>0</v>
      </c>
      <c r="P47" s="394">
        <f>'[2]01-TKDD'!P47+'[3]01-TKDD'!P47+'[4]01-TKDD'!P47+'[5]01-TKDD'!P47+'[6]01-TKDD'!P47+'[7]01-TKDD'!P47+'[8]01-TKDD'!P47+'[9]01-TKDD'!P47+'[10]01-TKDD'!P47+'[11]01-TKDD'!P47+'[12]01-TKDD'!P47+'[13]01-TKDD'!P47+'[14]01-TKDD'!P47+'[15]01-TKDD'!P47</f>
        <v>0</v>
      </c>
      <c r="Q47" s="394">
        <f>'[2]01-TKDD'!Q47+'[3]01-TKDD'!Q47+'[4]01-TKDD'!Q47+'[5]01-TKDD'!Q47+'[6]01-TKDD'!Q47+'[7]01-TKDD'!Q47+'[8]01-TKDD'!Q47+'[9]01-TKDD'!Q47+'[10]01-TKDD'!Q47+'[11]01-TKDD'!Q47+'[12]01-TKDD'!Q47+'[13]01-TKDD'!Q47+'[14]01-TKDD'!Q47+'[15]01-TKDD'!Q47</f>
        <v>0</v>
      </c>
      <c r="R47" s="394">
        <f>'[2]01-TKDD'!R47+'[3]01-TKDD'!R47+'[4]01-TKDD'!R47+'[5]01-TKDD'!R47+'[6]01-TKDD'!R47+'[7]01-TKDD'!R47+'[8]01-TKDD'!R47+'[9]01-TKDD'!R47+'[10]01-TKDD'!R47+'[11]01-TKDD'!R47+'[12]01-TKDD'!R47+'[13]01-TKDD'!R47+'[14]01-TKDD'!R47+'[15]01-TKDD'!R47</f>
        <v>0</v>
      </c>
    </row>
    <row r="48" spans="1:18" s="275" customFormat="1" ht="14.25" customHeight="1">
      <c r="A48" s="109">
        <v>2</v>
      </c>
      <c r="B48" s="103" t="s">
        <v>258</v>
      </c>
      <c r="C48" s="104" t="s">
        <v>259</v>
      </c>
      <c r="D48" s="391">
        <f>E48+O48</f>
        <v>0</v>
      </c>
      <c r="E48" s="391">
        <f t="shared" si="13"/>
        <v>0</v>
      </c>
      <c r="F48" s="394">
        <f>'[2]01-TKDD'!F48+'[3]01-TKDD'!F48+'[4]01-TKDD'!F48+'[5]01-TKDD'!F48+'[6]01-TKDD'!F48+'[7]01-TKDD'!F48+'[8]01-TKDD'!F48+'[9]01-TKDD'!F48+'[10]01-TKDD'!F48+'[11]01-TKDD'!F48+'[12]01-TKDD'!F48+'[13]01-TKDD'!F48+'[14]01-TKDD'!F48+'[15]01-TKDD'!F48</f>
        <v>0</v>
      </c>
      <c r="G48" s="394">
        <f>'[2]01-TKDD'!G48+'[3]01-TKDD'!G48+'[4]01-TKDD'!G48+'[5]01-TKDD'!G48+'[6]01-TKDD'!G48+'[7]01-TKDD'!G48+'[8]01-TKDD'!G48+'[9]01-TKDD'!G48+'[10]01-TKDD'!G48+'[11]01-TKDD'!G48+'[12]01-TKDD'!G48+'[13]01-TKDD'!G48+'[14]01-TKDD'!G48+'[15]01-TKDD'!G48</f>
        <v>0</v>
      </c>
      <c r="H48" s="394">
        <f>'[2]01-TKDD'!H48+'[3]01-TKDD'!H48+'[4]01-TKDD'!H48+'[5]01-TKDD'!H48+'[6]01-TKDD'!H48+'[7]01-TKDD'!H48+'[8]01-TKDD'!H48+'[9]01-TKDD'!H48+'[10]01-TKDD'!H48+'[11]01-TKDD'!H48+'[12]01-TKDD'!H48+'[13]01-TKDD'!H48+'[14]01-TKDD'!H48+'[15]01-TKDD'!H48</f>
        <v>0</v>
      </c>
      <c r="I48" s="394">
        <f>'[2]01-TKDD'!I48+'[3]01-TKDD'!I48+'[4]01-TKDD'!I48+'[5]01-TKDD'!I48+'[6]01-TKDD'!I48+'[7]01-TKDD'!I48+'[8]01-TKDD'!I48+'[9]01-TKDD'!I48+'[10]01-TKDD'!I48+'[11]01-TKDD'!I48+'[12]01-TKDD'!I48+'[13]01-TKDD'!I48+'[14]01-TKDD'!I48+'[15]01-TKDD'!I48</f>
        <v>0</v>
      </c>
      <c r="J48" s="394">
        <f>'[2]01-TKDD'!J48+'[3]01-TKDD'!J48+'[4]01-TKDD'!J48+'[5]01-TKDD'!J48+'[6]01-TKDD'!J48+'[7]01-TKDD'!J48+'[8]01-TKDD'!J48+'[9]01-TKDD'!J48+'[10]01-TKDD'!J48+'[11]01-TKDD'!J48+'[12]01-TKDD'!J48+'[13]01-TKDD'!J48+'[14]01-TKDD'!J48+'[15]01-TKDD'!J48</f>
        <v>0</v>
      </c>
      <c r="K48" s="394">
        <f>'[2]01-TKDD'!K48+'[3]01-TKDD'!K48+'[4]01-TKDD'!K48+'[5]01-TKDD'!K48+'[6]01-TKDD'!K48+'[7]01-TKDD'!K48+'[8]01-TKDD'!K48+'[9]01-TKDD'!K48+'[10]01-TKDD'!K48+'[11]01-TKDD'!K48+'[12]01-TKDD'!K48+'[13]01-TKDD'!K48+'[14]01-TKDD'!K48+'[15]01-TKDD'!K48</f>
        <v>0</v>
      </c>
      <c r="L48" s="394">
        <f>'[2]01-TKDD'!L48+'[3]01-TKDD'!L48+'[4]01-TKDD'!L48+'[5]01-TKDD'!L48+'[6]01-TKDD'!L48+'[7]01-TKDD'!L48+'[8]01-TKDD'!L48+'[9]01-TKDD'!L48+'[10]01-TKDD'!L48+'[11]01-TKDD'!L48+'[12]01-TKDD'!L48+'[13]01-TKDD'!L48+'[14]01-TKDD'!L48+'[15]01-TKDD'!L48</f>
        <v>0</v>
      </c>
      <c r="M48" s="394">
        <f>'[2]01-TKDD'!M48+'[3]01-TKDD'!M48+'[4]01-TKDD'!M48+'[5]01-TKDD'!M48+'[6]01-TKDD'!M48+'[7]01-TKDD'!M48+'[8]01-TKDD'!M48+'[9]01-TKDD'!M48+'[10]01-TKDD'!M48+'[11]01-TKDD'!M48+'[12]01-TKDD'!M48+'[13]01-TKDD'!M48+'[14]01-TKDD'!M48+'[15]01-TKDD'!M48</f>
        <v>0</v>
      </c>
      <c r="N48" s="394">
        <f>'[2]01-TKDD'!N48+'[3]01-TKDD'!N48+'[4]01-TKDD'!N48+'[5]01-TKDD'!N48+'[6]01-TKDD'!N48+'[7]01-TKDD'!N48+'[8]01-TKDD'!N48+'[9]01-TKDD'!N48+'[10]01-TKDD'!N48+'[11]01-TKDD'!N48+'[12]01-TKDD'!N48+'[13]01-TKDD'!N48+'[14]01-TKDD'!N48+'[15]01-TKDD'!N48</f>
        <v>0</v>
      </c>
      <c r="O48" s="391">
        <f>SUM(P48:R48)</f>
        <v>0</v>
      </c>
      <c r="P48" s="394">
        <f>'[2]01-TKDD'!P48+'[3]01-TKDD'!P48+'[4]01-TKDD'!P48+'[5]01-TKDD'!P48+'[6]01-TKDD'!P48+'[7]01-TKDD'!P48+'[8]01-TKDD'!P48+'[9]01-TKDD'!P48+'[10]01-TKDD'!P48+'[11]01-TKDD'!P48+'[12]01-TKDD'!P48+'[13]01-TKDD'!P48+'[14]01-TKDD'!P48+'[15]01-TKDD'!P48</f>
        <v>0</v>
      </c>
      <c r="Q48" s="394">
        <f>'[2]01-TKDD'!Q48+'[3]01-TKDD'!Q48+'[4]01-TKDD'!Q48+'[5]01-TKDD'!Q48+'[6]01-TKDD'!Q48+'[7]01-TKDD'!Q48+'[8]01-TKDD'!Q48+'[9]01-TKDD'!Q48+'[10]01-TKDD'!Q48+'[11]01-TKDD'!Q48+'[12]01-TKDD'!Q48+'[13]01-TKDD'!Q48+'[14]01-TKDD'!Q48+'[15]01-TKDD'!Q48</f>
        <v>0</v>
      </c>
      <c r="R48" s="394">
        <f>'[2]01-TKDD'!R48+'[3]01-TKDD'!R48+'[4]01-TKDD'!R48+'[5]01-TKDD'!R48+'[6]01-TKDD'!R48+'[7]01-TKDD'!R48+'[8]01-TKDD'!R48+'[9]01-TKDD'!R48+'[10]01-TKDD'!R48+'[11]01-TKDD'!R48+'[12]01-TKDD'!R48+'[13]01-TKDD'!R48+'[14]01-TKDD'!R48+'[15]01-TKDD'!R48</f>
        <v>0</v>
      </c>
    </row>
    <row r="49" spans="1:18" s="275" customFormat="1" ht="14.25" customHeight="1">
      <c r="A49" s="110">
        <v>3</v>
      </c>
      <c r="B49" s="111" t="s">
        <v>260</v>
      </c>
      <c r="C49" s="112" t="s">
        <v>261</v>
      </c>
      <c r="D49" s="395">
        <f>E49+O49</f>
        <v>0</v>
      </c>
      <c r="E49" s="395">
        <f t="shared" si="13"/>
        <v>0</v>
      </c>
      <c r="F49" s="396">
        <f>'[2]01-TKDD'!F49+'[3]01-TKDD'!F49+'[4]01-TKDD'!F49+'[5]01-TKDD'!F49+'[6]01-TKDD'!F49+'[7]01-TKDD'!F49+'[8]01-TKDD'!F49+'[9]01-TKDD'!F49+'[10]01-TKDD'!F49+'[11]01-TKDD'!F49+'[12]01-TKDD'!F49+'[13]01-TKDD'!F49+'[14]01-TKDD'!F49+'[15]01-TKDD'!F49</f>
        <v>0</v>
      </c>
      <c r="G49" s="396">
        <f>'[2]01-TKDD'!G49+'[3]01-TKDD'!G49+'[4]01-TKDD'!G49+'[5]01-TKDD'!G49+'[6]01-TKDD'!G49+'[7]01-TKDD'!G49+'[8]01-TKDD'!G49+'[9]01-TKDD'!G49+'[10]01-TKDD'!G49+'[11]01-TKDD'!G49+'[12]01-TKDD'!G49+'[13]01-TKDD'!G49+'[14]01-TKDD'!G49+'[15]01-TKDD'!G49</f>
        <v>0</v>
      </c>
      <c r="H49" s="396">
        <f>'[2]01-TKDD'!H49+'[3]01-TKDD'!H49+'[4]01-TKDD'!H49+'[5]01-TKDD'!H49+'[6]01-TKDD'!H49+'[7]01-TKDD'!H49+'[8]01-TKDD'!H49+'[9]01-TKDD'!H49+'[10]01-TKDD'!H49+'[11]01-TKDD'!H49+'[12]01-TKDD'!H49+'[13]01-TKDD'!H49+'[14]01-TKDD'!H49+'[15]01-TKDD'!H49</f>
        <v>0</v>
      </c>
      <c r="I49" s="396">
        <f>'[2]01-TKDD'!I49+'[3]01-TKDD'!I49+'[4]01-TKDD'!I49+'[5]01-TKDD'!I49+'[6]01-TKDD'!I49+'[7]01-TKDD'!I49+'[8]01-TKDD'!I49+'[9]01-TKDD'!I49+'[10]01-TKDD'!I49+'[11]01-TKDD'!I49+'[12]01-TKDD'!I49+'[13]01-TKDD'!I49+'[14]01-TKDD'!I49+'[15]01-TKDD'!I49</f>
        <v>0</v>
      </c>
      <c r="J49" s="396">
        <f>'[2]01-TKDD'!J49+'[3]01-TKDD'!J49+'[4]01-TKDD'!J49+'[5]01-TKDD'!J49+'[6]01-TKDD'!J49+'[7]01-TKDD'!J49+'[8]01-TKDD'!J49+'[9]01-TKDD'!J49+'[10]01-TKDD'!J49+'[11]01-TKDD'!J49+'[12]01-TKDD'!J49+'[13]01-TKDD'!J49+'[14]01-TKDD'!J49+'[15]01-TKDD'!J49</f>
        <v>0</v>
      </c>
      <c r="K49" s="396">
        <f>'[2]01-TKDD'!K49+'[3]01-TKDD'!K49+'[4]01-TKDD'!K49+'[5]01-TKDD'!K49+'[6]01-TKDD'!K49+'[7]01-TKDD'!K49+'[8]01-TKDD'!K49+'[9]01-TKDD'!K49+'[10]01-TKDD'!K49+'[11]01-TKDD'!K49+'[12]01-TKDD'!K49+'[13]01-TKDD'!K49+'[14]01-TKDD'!K49+'[15]01-TKDD'!K49</f>
        <v>0</v>
      </c>
      <c r="L49" s="396">
        <f>'[2]01-TKDD'!L49+'[3]01-TKDD'!L49+'[4]01-TKDD'!L49+'[5]01-TKDD'!L49+'[6]01-TKDD'!L49+'[7]01-TKDD'!L49+'[8]01-TKDD'!L49+'[9]01-TKDD'!L49+'[10]01-TKDD'!L49+'[11]01-TKDD'!L49+'[12]01-TKDD'!L49+'[13]01-TKDD'!L49+'[14]01-TKDD'!L49+'[15]01-TKDD'!L49</f>
        <v>0</v>
      </c>
      <c r="M49" s="396">
        <f>'[2]01-TKDD'!M49+'[3]01-TKDD'!M49+'[4]01-TKDD'!M49+'[5]01-TKDD'!M49+'[6]01-TKDD'!M49+'[7]01-TKDD'!M49+'[8]01-TKDD'!M49+'[9]01-TKDD'!M49+'[10]01-TKDD'!M49+'[11]01-TKDD'!M49+'[12]01-TKDD'!M49+'[13]01-TKDD'!M49+'[14]01-TKDD'!M49+'[15]01-TKDD'!M49</f>
        <v>0</v>
      </c>
      <c r="N49" s="396">
        <f>'[2]01-TKDD'!N49+'[3]01-TKDD'!N49+'[4]01-TKDD'!N49+'[5]01-TKDD'!N49+'[6]01-TKDD'!N49+'[7]01-TKDD'!N49+'[8]01-TKDD'!N49+'[9]01-TKDD'!N49+'[10]01-TKDD'!N49+'[11]01-TKDD'!N49+'[12]01-TKDD'!N49+'[13]01-TKDD'!N49+'[14]01-TKDD'!N49+'[15]01-TKDD'!N49</f>
        <v>0</v>
      </c>
      <c r="O49" s="395">
        <f>SUM(P49:R49)</f>
        <v>0</v>
      </c>
      <c r="P49" s="396">
        <f>'[2]01-TKDD'!P49+'[3]01-TKDD'!P49+'[4]01-TKDD'!P49+'[5]01-TKDD'!P49+'[6]01-TKDD'!P49+'[7]01-TKDD'!P49+'[8]01-TKDD'!P49+'[9]01-TKDD'!P49+'[10]01-TKDD'!P49+'[11]01-TKDD'!P49+'[12]01-TKDD'!P49+'[13]01-TKDD'!P49+'[14]01-TKDD'!P49+'[15]01-TKDD'!P49</f>
        <v>0</v>
      </c>
      <c r="Q49" s="396">
        <f>'[2]01-TKDD'!Q49+'[3]01-TKDD'!Q49+'[4]01-TKDD'!Q49+'[5]01-TKDD'!Q49+'[6]01-TKDD'!Q49+'[7]01-TKDD'!Q49+'[8]01-TKDD'!Q49+'[9]01-TKDD'!Q49+'[10]01-TKDD'!Q49+'[11]01-TKDD'!Q49+'[12]01-TKDD'!Q49+'[13]01-TKDD'!Q49+'[14]01-TKDD'!Q49+'[15]01-TKDD'!Q49</f>
        <v>0</v>
      </c>
      <c r="R49" s="396">
        <f>'[2]01-TKDD'!R49+'[3]01-TKDD'!R49+'[4]01-TKDD'!R49+'[5]01-TKDD'!R49+'[6]01-TKDD'!R49+'[7]01-TKDD'!R49+'[8]01-TKDD'!R49+'[9]01-TKDD'!R49+'[10]01-TKDD'!R49+'[11]01-TKDD'!R49+'[12]01-TKDD'!R49+'[13]01-TKDD'!R49+'[14]01-TKDD'!R49+'[15]01-TKDD'!R49</f>
        <v>0</v>
      </c>
    </row>
    <row r="50" spans="1:18" ht="14.25" customHeight="1">
      <c r="A50" s="506" t="s">
        <v>450</v>
      </c>
      <c r="B50" s="506"/>
      <c r="C50" s="506"/>
      <c r="E50" s="270"/>
      <c r="F50" s="270"/>
      <c r="G50" s="498" t="s">
        <v>450</v>
      </c>
      <c r="H50" s="498"/>
      <c r="I50" s="498"/>
      <c r="J50" s="498"/>
      <c r="K50" s="498"/>
      <c r="N50" s="106"/>
      <c r="O50" s="507" t="s">
        <v>451</v>
      </c>
      <c r="P50" s="507"/>
      <c r="Q50" s="507"/>
      <c r="R50" s="507"/>
    </row>
    <row r="51" spans="1:18" s="243" customFormat="1" ht="12.75" customHeight="1">
      <c r="A51" s="500" t="s">
        <v>467</v>
      </c>
      <c r="B51" s="500"/>
      <c r="C51" s="500"/>
      <c r="E51" s="244"/>
      <c r="F51" s="244"/>
      <c r="G51" s="497" t="s">
        <v>448</v>
      </c>
      <c r="H51" s="497"/>
      <c r="I51" s="497"/>
      <c r="J51" s="497"/>
      <c r="K51" s="497"/>
      <c r="L51" s="245"/>
      <c r="N51" s="244"/>
      <c r="O51" s="501" t="s">
        <v>439</v>
      </c>
      <c r="P51" s="501"/>
      <c r="Q51" s="501"/>
      <c r="R51" s="501"/>
    </row>
    <row r="52" spans="1:18" s="243" customFormat="1" ht="12.75" customHeight="1">
      <c r="A52" s="500" t="s">
        <v>468</v>
      </c>
      <c r="B52" s="500"/>
      <c r="C52" s="500"/>
      <c r="E52" s="244"/>
      <c r="F52" s="244"/>
      <c r="G52" s="244"/>
      <c r="H52" s="500"/>
      <c r="I52" s="500"/>
      <c r="J52" s="500"/>
      <c r="K52" s="500"/>
      <c r="N52" s="244"/>
      <c r="O52" s="501"/>
      <c r="P52" s="501"/>
      <c r="Q52" s="501"/>
      <c r="R52" s="501"/>
    </row>
    <row r="53" spans="3:18" ht="12.75">
      <c r="C53" s="274"/>
      <c r="O53" s="505"/>
      <c r="P53" s="505"/>
      <c r="Q53" s="505"/>
      <c r="R53" s="505"/>
    </row>
    <row r="55" spans="2:11" ht="12.75">
      <c r="B55" s="281"/>
      <c r="C55" s="281"/>
      <c r="D55" s="281"/>
      <c r="E55" s="281"/>
      <c r="F55" s="281"/>
      <c r="G55" s="281"/>
      <c r="H55" s="281"/>
      <c r="I55" s="281"/>
      <c r="J55" s="281"/>
      <c r="K55" s="281"/>
    </row>
    <row r="56" spans="2:11" ht="12.75"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</sheetData>
  <sheetProtection/>
  <mergeCells count="37">
    <mergeCell ref="C1:O1"/>
    <mergeCell ref="C2:O2"/>
    <mergeCell ref="C3:O3"/>
    <mergeCell ref="P5:R5"/>
    <mergeCell ref="A6:A9"/>
    <mergeCell ref="B6:B9"/>
    <mergeCell ref="C6:C9"/>
    <mergeCell ref="D6:D9"/>
    <mergeCell ref="E6:N6"/>
    <mergeCell ref="O6:R6"/>
    <mergeCell ref="E7:E9"/>
    <mergeCell ref="F7:F9"/>
    <mergeCell ref="G7:J7"/>
    <mergeCell ref="K7:L7"/>
    <mergeCell ref="M7:M9"/>
    <mergeCell ref="N7:N9"/>
    <mergeCell ref="L8:L9"/>
    <mergeCell ref="O53:R53"/>
    <mergeCell ref="A50:C50"/>
    <mergeCell ref="O50:R50"/>
    <mergeCell ref="A51:C51"/>
    <mergeCell ref="O7:O9"/>
    <mergeCell ref="P7:P9"/>
    <mergeCell ref="Q7:Q9"/>
    <mergeCell ref="O51:R51"/>
    <mergeCell ref="R7:R9"/>
    <mergeCell ref="G8:G9"/>
    <mergeCell ref="G51:K51"/>
    <mergeCell ref="G50:K50"/>
    <mergeCell ref="C4:O4"/>
    <mergeCell ref="A52:C52"/>
    <mergeCell ref="H52:K52"/>
    <mergeCell ref="O52:R52"/>
    <mergeCell ref="H8:H9"/>
    <mergeCell ref="I8:I9"/>
    <mergeCell ref="J8:J9"/>
    <mergeCell ref="K8:K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V199"/>
  <sheetViews>
    <sheetView zoomScale="90" zoomScaleNormal="90" zoomScalePageLayoutView="80" workbookViewId="0" topLeftCell="A19">
      <selection activeCell="A30" sqref="A30:C31"/>
    </sheetView>
  </sheetViews>
  <sheetFormatPr defaultColWidth="9.140625" defaultRowHeight="12.75"/>
  <cols>
    <col min="1" max="1" width="7.7109375" style="283" customWidth="1"/>
    <col min="2" max="2" width="34.7109375" style="114" customWidth="1"/>
    <col min="3" max="3" width="5.7109375" style="286" customWidth="1"/>
    <col min="4" max="5" width="11.28125" style="114" customWidth="1"/>
    <col min="6" max="6" width="10.00390625" style="114" customWidth="1"/>
    <col min="7" max="7" width="10.140625" style="114" customWidth="1"/>
    <col min="8" max="9" width="9.28125" style="114" customWidth="1"/>
    <col min="10" max="10" width="10.421875" style="114" customWidth="1"/>
    <col min="11" max="12" width="10.57421875" style="114" customWidth="1"/>
    <col min="13" max="13" width="10.140625" style="114" customWidth="1"/>
    <col min="14" max="14" width="11.57421875" style="114" customWidth="1"/>
    <col min="15" max="15" width="11.00390625" style="114" customWidth="1"/>
    <col min="16" max="16" width="9.7109375" style="114" customWidth="1"/>
    <col min="17" max="17" width="10.28125" style="114" customWidth="1"/>
    <col min="18" max="16384" width="9.140625" style="114" customWidth="1"/>
  </cols>
  <sheetData>
    <row r="1" spans="3:16" ht="16.5" customHeight="1">
      <c r="C1" s="284"/>
      <c r="D1" s="526" t="s">
        <v>33</v>
      </c>
      <c r="E1" s="526"/>
      <c r="F1" s="526"/>
      <c r="G1" s="526"/>
      <c r="H1" s="526"/>
      <c r="I1" s="526"/>
      <c r="J1" s="526"/>
      <c r="K1" s="526"/>
      <c r="L1" s="526"/>
      <c r="M1" s="526"/>
      <c r="O1" s="115" t="s">
        <v>226</v>
      </c>
      <c r="P1" s="115"/>
    </row>
    <row r="2" spans="3:16" ht="16.5" customHeight="1">
      <c r="C2" s="284"/>
      <c r="D2" s="527" t="s">
        <v>227</v>
      </c>
      <c r="E2" s="527"/>
      <c r="F2" s="527"/>
      <c r="G2" s="527"/>
      <c r="H2" s="527"/>
      <c r="I2" s="527"/>
      <c r="J2" s="527"/>
      <c r="K2" s="527"/>
      <c r="L2" s="527"/>
      <c r="M2" s="527"/>
      <c r="O2" s="96"/>
      <c r="P2" s="115"/>
    </row>
    <row r="3" spans="1:17" ht="16.5" customHeight="1">
      <c r="A3" s="285"/>
      <c r="B3" s="528" t="s">
        <v>262</v>
      </c>
      <c r="C3" s="528"/>
      <c r="D3" s="526" t="s">
        <v>263</v>
      </c>
      <c r="E3" s="526"/>
      <c r="F3" s="526"/>
      <c r="G3" s="526"/>
      <c r="H3" s="526"/>
      <c r="I3" s="526"/>
      <c r="J3" s="526"/>
      <c r="K3" s="526"/>
      <c r="L3" s="526"/>
      <c r="M3" s="526"/>
      <c r="O3" s="98" t="s">
        <v>424</v>
      </c>
      <c r="P3" s="116"/>
      <c r="Q3" s="116"/>
    </row>
    <row r="4" spans="4:17" ht="16.5" customHeight="1">
      <c r="D4" s="529" t="s">
        <v>449</v>
      </c>
      <c r="E4" s="529"/>
      <c r="F4" s="529"/>
      <c r="G4" s="529"/>
      <c r="H4" s="529"/>
      <c r="I4" s="529"/>
      <c r="J4" s="529"/>
      <c r="K4" s="529"/>
      <c r="L4" s="529"/>
      <c r="M4" s="529"/>
      <c r="O4" s="530" t="s">
        <v>264</v>
      </c>
      <c r="P4" s="530"/>
      <c r="Q4" s="530"/>
    </row>
    <row r="5" spans="3:17" ht="12.75">
      <c r="C5" s="114"/>
      <c r="N5" s="287"/>
      <c r="O5" s="531" t="s">
        <v>230</v>
      </c>
      <c r="P5" s="531"/>
      <c r="Q5" s="531"/>
    </row>
    <row r="6" spans="1:17" s="288" customFormat="1" ht="12.75" customHeight="1">
      <c r="A6" s="522" t="s">
        <v>39</v>
      </c>
      <c r="B6" s="522" t="s">
        <v>198</v>
      </c>
      <c r="C6" s="522" t="s">
        <v>41</v>
      </c>
      <c r="D6" s="518" t="s">
        <v>265</v>
      </c>
      <c r="E6" s="524" t="s">
        <v>232</v>
      </c>
      <c r="F6" s="524"/>
      <c r="G6" s="524"/>
      <c r="H6" s="524"/>
      <c r="I6" s="524"/>
      <c r="J6" s="524"/>
      <c r="K6" s="524"/>
      <c r="L6" s="524"/>
      <c r="M6" s="524"/>
      <c r="N6" s="525" t="s">
        <v>233</v>
      </c>
      <c r="O6" s="525"/>
      <c r="P6" s="525"/>
      <c r="Q6" s="525"/>
    </row>
    <row r="7" spans="1:17" ht="12.75" customHeight="1">
      <c r="A7" s="522" t="s">
        <v>199</v>
      </c>
      <c r="B7" s="522"/>
      <c r="C7" s="522"/>
      <c r="D7" s="518"/>
      <c r="E7" s="518" t="s">
        <v>234</v>
      </c>
      <c r="F7" s="518" t="s">
        <v>235</v>
      </c>
      <c r="G7" s="532" t="s">
        <v>236</v>
      </c>
      <c r="H7" s="532"/>
      <c r="I7" s="532"/>
      <c r="J7" s="532"/>
      <c r="K7" s="518" t="s">
        <v>248</v>
      </c>
      <c r="L7" s="518" t="s">
        <v>238</v>
      </c>
      <c r="M7" s="518" t="s">
        <v>239</v>
      </c>
      <c r="N7" s="518" t="s">
        <v>240</v>
      </c>
      <c r="O7" s="518" t="s">
        <v>241</v>
      </c>
      <c r="P7" s="518" t="s">
        <v>242</v>
      </c>
      <c r="Q7" s="518" t="s">
        <v>243</v>
      </c>
    </row>
    <row r="8" spans="1:17" ht="12.75" customHeight="1">
      <c r="A8" s="522"/>
      <c r="B8" s="522" t="s">
        <v>200</v>
      </c>
      <c r="C8" s="522"/>
      <c r="D8" s="518"/>
      <c r="E8" s="518"/>
      <c r="F8" s="519"/>
      <c r="G8" s="518" t="s">
        <v>244</v>
      </c>
      <c r="H8" s="520" t="s">
        <v>245</v>
      </c>
      <c r="I8" s="520" t="s">
        <v>246</v>
      </c>
      <c r="J8" s="518" t="s">
        <v>247</v>
      </c>
      <c r="K8" s="519"/>
      <c r="L8" s="519"/>
      <c r="M8" s="519"/>
      <c r="N8" s="518"/>
      <c r="O8" s="519"/>
      <c r="P8" s="518"/>
      <c r="Q8" s="519"/>
    </row>
    <row r="9" spans="1:17" ht="51" customHeight="1">
      <c r="A9" s="523"/>
      <c r="B9" s="523"/>
      <c r="C9" s="523"/>
      <c r="D9" s="518"/>
      <c r="E9" s="518"/>
      <c r="F9" s="519"/>
      <c r="G9" s="519"/>
      <c r="H9" s="518"/>
      <c r="I9" s="518"/>
      <c r="J9" s="519"/>
      <c r="K9" s="519"/>
      <c r="L9" s="519"/>
      <c r="M9" s="519"/>
      <c r="N9" s="518"/>
      <c r="O9" s="519"/>
      <c r="P9" s="518"/>
      <c r="Q9" s="519"/>
    </row>
    <row r="10" spans="1:100" s="290" customFormat="1" ht="11.25">
      <c r="A10" s="222" t="s">
        <v>201</v>
      </c>
      <c r="B10" s="222" t="s">
        <v>202</v>
      </c>
      <c r="C10" s="222" t="s">
        <v>203</v>
      </c>
      <c r="D10" s="222" t="s">
        <v>266</v>
      </c>
      <c r="E10" s="222" t="s">
        <v>267</v>
      </c>
      <c r="F10" s="222" t="s">
        <v>251</v>
      </c>
      <c r="G10" s="222" t="s">
        <v>252</v>
      </c>
      <c r="H10" s="223">
        <v>-8</v>
      </c>
      <c r="I10" s="223">
        <v>-9</v>
      </c>
      <c r="J10" s="223">
        <v>-10</v>
      </c>
      <c r="K10" s="223">
        <v>-11</v>
      </c>
      <c r="L10" s="223">
        <v>-12</v>
      </c>
      <c r="M10" s="223">
        <v>-13</v>
      </c>
      <c r="N10" s="222" t="s">
        <v>268</v>
      </c>
      <c r="O10" s="223">
        <v>-15</v>
      </c>
      <c r="P10" s="223">
        <v>-16</v>
      </c>
      <c r="Q10" s="223">
        <v>-17</v>
      </c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</row>
    <row r="11" spans="1:17" s="246" customFormat="1" ht="22.5" customHeight="1">
      <c r="A11" s="118">
        <v>1</v>
      </c>
      <c r="B11" s="119" t="s">
        <v>46</v>
      </c>
      <c r="C11" s="120" t="s">
        <v>47</v>
      </c>
      <c r="D11" s="397">
        <f>D12+D22+D26+D27+D28</f>
        <v>75185.18174999997</v>
      </c>
      <c r="E11" s="397">
        <f>E12+E22+E26+E27+E28</f>
        <v>75182.35324999997</v>
      </c>
      <c r="F11" s="397">
        <f>F12+F22+F26+F27+F28</f>
        <v>30963.477049999987</v>
      </c>
      <c r="G11" s="397">
        <f aca="true" t="shared" si="0" ref="G11:M11">G12+G22+G26+G27+G28</f>
        <v>30135.6394</v>
      </c>
      <c r="H11" s="397">
        <f t="shared" si="0"/>
        <v>229.99200000000002</v>
      </c>
      <c r="I11" s="397">
        <f t="shared" si="0"/>
        <v>13846.292</v>
      </c>
      <c r="J11" s="397">
        <f t="shared" si="0"/>
        <v>0.0207</v>
      </c>
      <c r="K11" s="397">
        <f t="shared" si="0"/>
        <v>0</v>
      </c>
      <c r="L11" s="397">
        <f t="shared" si="0"/>
        <v>0</v>
      </c>
      <c r="M11" s="397">
        <f t="shared" si="0"/>
        <v>6.9321</v>
      </c>
      <c r="N11" s="397">
        <f>N12+N22+N26+N27+N28</f>
        <v>2.8285</v>
      </c>
      <c r="O11" s="397">
        <f>O12+O22+O26+O27+O28</f>
        <v>2.8262</v>
      </c>
      <c r="P11" s="397">
        <f>P12+P22+P26+P27+P28</f>
        <v>0.0023</v>
      </c>
      <c r="Q11" s="397">
        <f>Q12+Q22+Q26+Q27+Q28</f>
        <v>0</v>
      </c>
    </row>
    <row r="12" spans="1:17" s="305" customFormat="1" ht="22.5" customHeight="1">
      <c r="A12" s="121" t="s">
        <v>48</v>
      </c>
      <c r="B12" s="122" t="s">
        <v>49</v>
      </c>
      <c r="C12" s="123" t="s">
        <v>50</v>
      </c>
      <c r="D12" s="398">
        <f>D13+D21</f>
        <v>41002.354149999985</v>
      </c>
      <c r="E12" s="398">
        <f>E13+E21</f>
        <v>41001.935349999985</v>
      </c>
      <c r="F12" s="398">
        <f aca="true" t="shared" si="1" ref="F12:Q12">F13+F21</f>
        <v>30284.997849999985</v>
      </c>
      <c r="G12" s="398">
        <f t="shared" si="1"/>
        <v>10404.0131</v>
      </c>
      <c r="H12" s="398">
        <f t="shared" si="1"/>
        <v>207.77800000000002</v>
      </c>
      <c r="I12" s="398">
        <f t="shared" si="1"/>
        <v>98.286</v>
      </c>
      <c r="J12" s="398">
        <f t="shared" si="1"/>
        <v>0.0207</v>
      </c>
      <c r="K12" s="398">
        <f t="shared" si="1"/>
        <v>0</v>
      </c>
      <c r="L12" s="398">
        <f t="shared" si="1"/>
        <v>0</v>
      </c>
      <c r="M12" s="398">
        <f t="shared" si="1"/>
        <v>6.839700000000001</v>
      </c>
      <c r="N12" s="398">
        <f t="shared" si="1"/>
        <v>0.41879999999999995</v>
      </c>
      <c r="O12" s="398">
        <f t="shared" si="1"/>
        <v>0.4165</v>
      </c>
      <c r="P12" s="398">
        <f t="shared" si="1"/>
        <v>0.0023</v>
      </c>
      <c r="Q12" s="398">
        <f t="shared" si="1"/>
        <v>0</v>
      </c>
    </row>
    <row r="13" spans="1:17" s="117" customFormat="1" ht="22.5" customHeight="1">
      <c r="A13" s="124" t="s">
        <v>51</v>
      </c>
      <c r="B13" s="125" t="s">
        <v>52</v>
      </c>
      <c r="C13" s="126" t="s">
        <v>53</v>
      </c>
      <c r="D13" s="399">
        <f aca="true" t="shared" si="2" ref="D13:Q13">D14+D18</f>
        <v>8912.6988</v>
      </c>
      <c r="E13" s="399">
        <f t="shared" si="2"/>
        <v>8912.5866</v>
      </c>
      <c r="F13" s="399">
        <f t="shared" si="2"/>
        <v>5026.7906</v>
      </c>
      <c r="G13" s="399">
        <f t="shared" si="2"/>
        <v>3822.0010999999995</v>
      </c>
      <c r="H13" s="399">
        <f t="shared" si="2"/>
        <v>43.955</v>
      </c>
      <c r="I13" s="399">
        <f t="shared" si="2"/>
        <v>15.2928</v>
      </c>
      <c r="J13" s="399">
        <f t="shared" si="2"/>
        <v>0</v>
      </c>
      <c r="K13" s="399">
        <f t="shared" si="2"/>
        <v>0</v>
      </c>
      <c r="L13" s="399">
        <f t="shared" si="2"/>
        <v>0</v>
      </c>
      <c r="M13" s="399">
        <f t="shared" si="2"/>
        <v>4.5471</v>
      </c>
      <c r="N13" s="399">
        <f t="shared" si="2"/>
        <v>0.1122</v>
      </c>
      <c r="O13" s="399">
        <f t="shared" si="2"/>
        <v>0.1099</v>
      </c>
      <c r="P13" s="399">
        <f t="shared" si="2"/>
        <v>0.0023</v>
      </c>
      <c r="Q13" s="399">
        <f t="shared" si="2"/>
        <v>0</v>
      </c>
    </row>
    <row r="14" spans="1:17" s="117" customFormat="1" ht="22.5" customHeight="1">
      <c r="A14" s="124" t="s">
        <v>54</v>
      </c>
      <c r="B14" s="125" t="s">
        <v>269</v>
      </c>
      <c r="C14" s="126" t="s">
        <v>56</v>
      </c>
      <c r="D14" s="399">
        <f>SUM(D15:D17)</f>
        <v>4222.615600000001</v>
      </c>
      <c r="E14" s="399">
        <f>SUM(E15:E17)</f>
        <v>4222.532900000001</v>
      </c>
      <c r="F14" s="399">
        <f>SUM(F15:F17)</f>
        <v>3823.114600000001</v>
      </c>
      <c r="G14" s="399">
        <f aca="true" t="shared" si="3" ref="G14:M14">SUM(G15:G17)</f>
        <v>364.6805</v>
      </c>
      <c r="H14" s="399">
        <f t="shared" si="3"/>
        <v>23.1646</v>
      </c>
      <c r="I14" s="399">
        <f t="shared" si="3"/>
        <v>10.0473</v>
      </c>
      <c r="J14" s="399">
        <f t="shared" si="3"/>
        <v>0</v>
      </c>
      <c r="K14" s="399">
        <f t="shared" si="3"/>
        <v>0</v>
      </c>
      <c r="L14" s="399">
        <f t="shared" si="3"/>
        <v>0</v>
      </c>
      <c r="M14" s="399">
        <f t="shared" si="3"/>
        <v>1.5259</v>
      </c>
      <c r="N14" s="399">
        <f>SUM(N15:N17)</f>
        <v>0.0827</v>
      </c>
      <c r="O14" s="399">
        <f>SUM(O15:O17)</f>
        <v>0.0827</v>
      </c>
      <c r="P14" s="399">
        <f>SUM(P15:P17)</f>
        <v>0</v>
      </c>
      <c r="Q14" s="399">
        <f>SUM(Q15:Q17)</f>
        <v>0</v>
      </c>
    </row>
    <row r="15" spans="1:17" s="117" customFormat="1" ht="22.5" customHeight="1">
      <c r="A15" s="124" t="s">
        <v>57</v>
      </c>
      <c r="B15" s="127" t="s">
        <v>58</v>
      </c>
      <c r="C15" s="126" t="s">
        <v>59</v>
      </c>
      <c r="D15" s="399">
        <f>E15+N15</f>
        <v>3351.218300000001</v>
      </c>
      <c r="E15" s="399">
        <f>SUM(F15:M15)</f>
        <v>3351.135600000001</v>
      </c>
      <c r="F15" s="400">
        <f>'[2]02-NN'!F15+'[3]02-NN'!F15+'[4]02-NN'!F15+'[5]02-NN'!F15+'[6]02-NN'!F15+'[7]02-NN'!F15+'[8]02-NN'!F15+'[9]02-NN'!F15+'[10]02-NN'!F15+'[11]02-NN'!F15+'[12]02-NN'!F15+'[13]02-NN'!F15+'[14]02-NN'!F15+'[15]02-NN'!F15</f>
        <v>3097.9740000000006</v>
      </c>
      <c r="G15" s="400">
        <f>'[2]02-NN'!G15+'[3]02-NN'!G15+'[4]02-NN'!G15+'[5]02-NN'!G15+'[6]02-NN'!G15+'[7]02-NN'!G15+'[8]02-NN'!G15+'[9]02-NN'!G15+'[10]02-NN'!G15+'[11]02-NN'!G15+'[12]02-NN'!G15+'[13]02-NN'!G15+'[14]02-NN'!G15+'[15]02-NN'!G15</f>
        <v>227.1193</v>
      </c>
      <c r="H15" s="400">
        <f>'[2]02-NN'!H15+'[3]02-NN'!H15+'[4]02-NN'!H15+'[5]02-NN'!H15+'[6]02-NN'!H15+'[7]02-NN'!H15+'[8]02-NN'!H15+'[9]02-NN'!H15+'[10]02-NN'!H15+'[11]02-NN'!H15+'[12]02-NN'!H15+'[13]02-NN'!H15+'[14]02-NN'!H15+'[15]02-NN'!H15</f>
        <v>22.4819</v>
      </c>
      <c r="I15" s="400">
        <f>'[2]02-NN'!I15+'[3]02-NN'!I15+'[4]02-NN'!I15+'[5]02-NN'!I15+'[6]02-NN'!I15+'[7]02-NN'!I15+'[8]02-NN'!I15+'[9]02-NN'!I15+'[10]02-NN'!I15+'[11]02-NN'!I15+'[12]02-NN'!I15+'[13]02-NN'!I15+'[14]02-NN'!I15+'[15]02-NN'!I15</f>
        <v>2.0345</v>
      </c>
      <c r="J15" s="400">
        <f>'[2]02-NN'!J15+'[3]02-NN'!J15+'[4]02-NN'!J15+'[5]02-NN'!J15+'[6]02-NN'!J15+'[7]02-NN'!J15+'[8]02-NN'!J15+'[9]02-NN'!J15+'[10]02-NN'!J15+'[11]02-NN'!J15+'[12]02-NN'!J15+'[13]02-NN'!J15+'[14]02-NN'!J15+'[15]02-NN'!J15</f>
        <v>0</v>
      </c>
      <c r="K15" s="400">
        <f>'[2]02-NN'!K15+'[3]02-NN'!K15+'[4]02-NN'!K15+'[5]02-NN'!K15+'[6]02-NN'!K15+'[7]02-NN'!K15+'[8]02-NN'!K15+'[9]02-NN'!K15+'[10]02-NN'!K15+'[11]02-NN'!K15+'[12]02-NN'!K15+'[13]02-NN'!K15+'[14]02-NN'!K15+'[15]02-NN'!K15</f>
        <v>0</v>
      </c>
      <c r="L15" s="400">
        <f>'[2]02-NN'!L15+'[3]02-NN'!L15+'[4]02-NN'!L15+'[5]02-NN'!L15+'[6]02-NN'!L15+'[7]02-NN'!L15+'[8]02-NN'!L15+'[9]02-NN'!L15+'[10]02-NN'!L15+'[11]02-NN'!L15+'[12]02-NN'!L15+'[13]02-NN'!L15+'[14]02-NN'!L15+'[15]02-NN'!L15</f>
        <v>0</v>
      </c>
      <c r="M15" s="400">
        <f>'[2]02-NN'!M15+'[3]02-NN'!M15+'[4]02-NN'!M15+'[5]02-NN'!M15+'[6]02-NN'!M15+'[7]02-NN'!M15+'[8]02-NN'!M15+'[9]02-NN'!M15+'[10]02-NN'!M15+'[11]02-NN'!M15+'[12]02-NN'!M15+'[13]02-NN'!M15+'[14]02-NN'!M15+'[15]02-NN'!M15</f>
        <v>1.5259</v>
      </c>
      <c r="N15" s="399">
        <f>SUM(O15:Q15)</f>
        <v>0.0827</v>
      </c>
      <c r="O15" s="400">
        <f>'[2]02-NN'!O15+'[3]02-NN'!O15+'[4]02-NN'!O15+'[5]02-NN'!O15+'[6]02-NN'!O15+'[7]02-NN'!O15+'[8]02-NN'!O15+'[9]02-NN'!O15+'[10]02-NN'!O15+'[11]02-NN'!O15+'[12]02-NN'!O15+'[13]02-NN'!O15+'[14]02-NN'!O15+'[15]02-NN'!O15</f>
        <v>0.0827</v>
      </c>
      <c r="P15" s="400">
        <f>'[2]02-NN'!P15+'[3]02-NN'!P15+'[4]02-NN'!P15+'[5]02-NN'!P15+'[6]02-NN'!P15+'[7]02-NN'!P15+'[8]02-NN'!P15+'[9]02-NN'!P15+'[10]02-NN'!P15+'[11]02-NN'!P15+'[12]02-NN'!P15+'[13]02-NN'!P15+'[14]02-NN'!P15+'[15]02-NN'!P15</f>
        <v>0</v>
      </c>
      <c r="Q15" s="400">
        <f>'[2]02-NN'!Q15+'[3]02-NN'!Q15+'[4]02-NN'!Q15+'[5]02-NN'!Q15+'[6]02-NN'!Q15+'[7]02-NN'!Q15+'[8]02-NN'!Q15+'[9]02-NN'!Q15+'[10]02-NN'!Q15+'[11]02-NN'!Q15+'[12]02-NN'!Q15+'[13]02-NN'!Q15+'[14]02-NN'!Q15+'[15]02-NN'!Q15</f>
        <v>0</v>
      </c>
    </row>
    <row r="16" spans="1:17" s="117" customFormat="1" ht="22.5" customHeight="1">
      <c r="A16" s="124" t="s">
        <v>60</v>
      </c>
      <c r="B16" s="127" t="s">
        <v>61</v>
      </c>
      <c r="C16" s="126" t="s">
        <v>21</v>
      </c>
      <c r="D16" s="399">
        <f>E16+N16</f>
        <v>871.3973</v>
      </c>
      <c r="E16" s="399">
        <f>SUM(F16:M16)</f>
        <v>871.3973</v>
      </c>
      <c r="F16" s="400">
        <f>'[2]02-NN'!F16+'[3]02-NN'!F16+'[4]02-NN'!F16+'[5]02-NN'!F16+'[6]02-NN'!F16+'[7]02-NN'!F16+'[8]02-NN'!F16+'[9]02-NN'!F16+'[10]02-NN'!F16+'[11]02-NN'!F16+'[12]02-NN'!F16+'[13]02-NN'!F16+'[14]02-NN'!F16+'[15]02-NN'!F16</f>
        <v>725.1406000000001</v>
      </c>
      <c r="G16" s="400">
        <f>'[2]02-NN'!G16+'[3]02-NN'!G16+'[4]02-NN'!G16+'[5]02-NN'!G16+'[6]02-NN'!G16+'[7]02-NN'!G16+'[8]02-NN'!G16+'[9]02-NN'!G16+'[10]02-NN'!G16+'[11]02-NN'!G16+'[12]02-NN'!G16+'[13]02-NN'!G16+'[14]02-NN'!G16+'[15]02-NN'!G16</f>
        <v>137.56119999999999</v>
      </c>
      <c r="H16" s="400">
        <f>'[2]02-NN'!H16+'[3]02-NN'!H16+'[4]02-NN'!H16+'[5]02-NN'!H16+'[6]02-NN'!H16+'[7]02-NN'!H16+'[8]02-NN'!H16+'[9]02-NN'!H16+'[10]02-NN'!H16+'[11]02-NN'!H16+'[12]02-NN'!H16+'[13]02-NN'!H16+'[14]02-NN'!H16+'[15]02-NN'!H16</f>
        <v>0.6827000000000001</v>
      </c>
      <c r="I16" s="400">
        <f>'[2]02-NN'!I16+'[3]02-NN'!I16+'[4]02-NN'!I16+'[5]02-NN'!I16+'[6]02-NN'!I16+'[7]02-NN'!I16+'[8]02-NN'!I16+'[9]02-NN'!I16+'[10]02-NN'!I16+'[11]02-NN'!I16+'[12]02-NN'!I16+'[13]02-NN'!I16+'[14]02-NN'!I16+'[15]02-NN'!I16</f>
        <v>8.0128</v>
      </c>
      <c r="J16" s="400">
        <f>'[2]02-NN'!J16+'[3]02-NN'!J16+'[4]02-NN'!J16+'[5]02-NN'!J16+'[6]02-NN'!J16+'[7]02-NN'!J16+'[8]02-NN'!J16+'[9]02-NN'!J16+'[10]02-NN'!J16+'[11]02-NN'!J16+'[12]02-NN'!J16+'[13]02-NN'!J16+'[14]02-NN'!J16+'[15]02-NN'!J16</f>
        <v>0</v>
      </c>
      <c r="K16" s="400">
        <f>'[2]02-NN'!K16+'[3]02-NN'!K16+'[4]02-NN'!K16+'[5]02-NN'!K16+'[6]02-NN'!K16+'[7]02-NN'!K16+'[8]02-NN'!K16+'[9]02-NN'!K16+'[10]02-NN'!K16+'[11]02-NN'!K16+'[12]02-NN'!K16+'[13]02-NN'!K16+'[14]02-NN'!K16+'[15]02-NN'!K16</f>
        <v>0</v>
      </c>
      <c r="L16" s="400">
        <f>'[2]02-NN'!L16+'[3]02-NN'!L16+'[4]02-NN'!L16+'[5]02-NN'!L16+'[6]02-NN'!L16+'[7]02-NN'!L16+'[8]02-NN'!L16+'[9]02-NN'!L16+'[10]02-NN'!L16+'[11]02-NN'!L16+'[12]02-NN'!L16+'[13]02-NN'!L16+'[14]02-NN'!L16+'[15]02-NN'!L16</f>
        <v>0</v>
      </c>
      <c r="M16" s="400">
        <f>'[2]02-NN'!M16+'[3]02-NN'!M16+'[4]02-NN'!M16+'[5]02-NN'!M16+'[6]02-NN'!M16+'[7]02-NN'!M16+'[8]02-NN'!M16+'[9]02-NN'!M16+'[10]02-NN'!M16+'[11]02-NN'!M16+'[12]02-NN'!M16+'[13]02-NN'!M16+'[14]02-NN'!M16+'[15]02-NN'!M16</f>
        <v>0</v>
      </c>
      <c r="N16" s="399">
        <f>SUM(O16:Q16)</f>
        <v>0</v>
      </c>
      <c r="O16" s="400">
        <f>'[2]02-NN'!O16+'[3]02-NN'!O16+'[4]02-NN'!O16+'[5]02-NN'!O16+'[6]02-NN'!O16+'[7]02-NN'!O16+'[8]02-NN'!O16+'[9]02-NN'!O16+'[10]02-NN'!O16+'[11]02-NN'!O16+'[12]02-NN'!O16+'[13]02-NN'!O16+'[14]02-NN'!O16+'[15]02-NN'!O16</f>
        <v>0</v>
      </c>
      <c r="P16" s="400">
        <f>'[2]02-NN'!P16+'[3]02-NN'!P16+'[4]02-NN'!P16+'[5]02-NN'!P16+'[6]02-NN'!P16+'[7]02-NN'!P16+'[8]02-NN'!P16+'[9]02-NN'!P16+'[10]02-NN'!P16+'[11]02-NN'!P16+'[12]02-NN'!P16+'[13]02-NN'!P16+'[14]02-NN'!P16+'[15]02-NN'!P16</f>
        <v>0</v>
      </c>
      <c r="Q16" s="400">
        <f>'[2]02-NN'!Q16+'[3]02-NN'!Q16+'[4]02-NN'!Q16+'[5]02-NN'!Q16+'[6]02-NN'!Q16+'[7]02-NN'!Q16+'[8]02-NN'!Q16+'[9]02-NN'!Q16+'[10]02-NN'!Q16+'[11]02-NN'!Q16+'[12]02-NN'!Q16+'[13]02-NN'!Q16+'[14]02-NN'!Q16+'[15]02-NN'!Q16</f>
        <v>0</v>
      </c>
    </row>
    <row r="17" spans="1:17" s="117" customFormat="1" ht="22.5" customHeight="1">
      <c r="A17" s="124" t="s">
        <v>62</v>
      </c>
      <c r="B17" s="125" t="s">
        <v>63</v>
      </c>
      <c r="C17" s="126" t="s">
        <v>64</v>
      </c>
      <c r="D17" s="399">
        <f>E17+N17</f>
        <v>0</v>
      </c>
      <c r="E17" s="399">
        <f>SUM(F17:M17)</f>
        <v>0</v>
      </c>
      <c r="F17" s="400">
        <f>'[2]02-NN'!F17+'[3]02-NN'!F17+'[4]02-NN'!F17+'[5]02-NN'!F17+'[6]02-NN'!F17+'[7]02-NN'!F17+'[8]02-NN'!F17+'[9]02-NN'!F17+'[10]02-NN'!F17+'[11]02-NN'!F17+'[12]02-NN'!F17+'[13]02-NN'!F17+'[14]02-NN'!F17+'[15]02-NN'!F17</f>
        <v>0</v>
      </c>
      <c r="G17" s="400">
        <f>'[2]02-NN'!G17+'[3]02-NN'!G17+'[4]02-NN'!G17+'[5]02-NN'!G17+'[6]02-NN'!G17+'[7]02-NN'!G17+'[8]02-NN'!G17+'[9]02-NN'!G17+'[10]02-NN'!G17+'[11]02-NN'!G17+'[12]02-NN'!G17+'[13]02-NN'!G17+'[14]02-NN'!G17+'[15]02-NN'!G17</f>
        <v>0</v>
      </c>
      <c r="H17" s="400">
        <f>'[2]02-NN'!H17+'[3]02-NN'!H17+'[4]02-NN'!H17+'[5]02-NN'!H17+'[6]02-NN'!H17+'[7]02-NN'!H17+'[8]02-NN'!H17+'[9]02-NN'!H17+'[10]02-NN'!H17+'[11]02-NN'!H17+'[12]02-NN'!H17+'[13]02-NN'!H17+'[14]02-NN'!H17+'[15]02-NN'!H17</f>
        <v>0</v>
      </c>
      <c r="I17" s="400">
        <f>'[2]02-NN'!I17+'[3]02-NN'!I17+'[4]02-NN'!I17+'[5]02-NN'!I17+'[6]02-NN'!I17+'[7]02-NN'!I17+'[8]02-NN'!I17+'[9]02-NN'!I17+'[10]02-NN'!I17+'[11]02-NN'!I17+'[12]02-NN'!I17+'[13]02-NN'!I17+'[14]02-NN'!I17+'[15]02-NN'!I17</f>
        <v>0</v>
      </c>
      <c r="J17" s="400">
        <f>'[2]02-NN'!J17+'[3]02-NN'!J17+'[4]02-NN'!J17+'[5]02-NN'!J17+'[6]02-NN'!J17+'[7]02-NN'!J17+'[8]02-NN'!J17+'[9]02-NN'!J17+'[10]02-NN'!J17+'[11]02-NN'!J17+'[12]02-NN'!J17+'[13]02-NN'!J17+'[14]02-NN'!J17+'[15]02-NN'!J17</f>
        <v>0</v>
      </c>
      <c r="K17" s="400">
        <f>'[2]02-NN'!K17+'[3]02-NN'!K17+'[4]02-NN'!K17+'[5]02-NN'!K17+'[6]02-NN'!K17+'[7]02-NN'!K17+'[8]02-NN'!K17+'[9]02-NN'!K17+'[10]02-NN'!K17+'[11]02-NN'!K17+'[12]02-NN'!K17+'[13]02-NN'!K17+'[14]02-NN'!K17+'[15]02-NN'!K17</f>
        <v>0</v>
      </c>
      <c r="L17" s="400">
        <f>'[2]02-NN'!L17+'[3]02-NN'!L17+'[4]02-NN'!L17+'[5]02-NN'!L17+'[6]02-NN'!L17+'[7]02-NN'!L17+'[8]02-NN'!L17+'[9]02-NN'!L17+'[10]02-NN'!L17+'[11]02-NN'!L17+'[12]02-NN'!L17+'[13]02-NN'!L17+'[14]02-NN'!L17+'[15]02-NN'!L17</f>
        <v>0</v>
      </c>
      <c r="M17" s="400">
        <f>'[2]02-NN'!M17+'[3]02-NN'!M17+'[4]02-NN'!M17+'[5]02-NN'!M17+'[6]02-NN'!M17+'[7]02-NN'!M17+'[8]02-NN'!M17+'[9]02-NN'!M17+'[10]02-NN'!M17+'[11]02-NN'!M17+'[12]02-NN'!M17+'[13]02-NN'!M17+'[14]02-NN'!M17+'[15]02-NN'!M17</f>
        <v>0</v>
      </c>
      <c r="N17" s="399">
        <f>SUM(O17:Q17)</f>
        <v>0</v>
      </c>
      <c r="O17" s="400">
        <f>'[2]02-NN'!O17+'[3]02-NN'!O17+'[4]02-NN'!O17+'[5]02-NN'!O17+'[6]02-NN'!O17+'[7]02-NN'!O17+'[8]02-NN'!O17+'[9]02-NN'!O17+'[10]02-NN'!O17+'[11]02-NN'!O17+'[12]02-NN'!O17+'[13]02-NN'!O17+'[14]02-NN'!O17+'[15]02-NN'!O17</f>
        <v>0</v>
      </c>
      <c r="P17" s="400">
        <f>'[2]02-NN'!P17+'[3]02-NN'!P17+'[4]02-NN'!P17+'[5]02-NN'!P17+'[6]02-NN'!P17+'[7]02-NN'!P17+'[8]02-NN'!P17+'[9]02-NN'!P17+'[10]02-NN'!P17+'[11]02-NN'!P17+'[12]02-NN'!P17+'[13]02-NN'!P17+'[14]02-NN'!P17+'[15]02-NN'!P17</f>
        <v>0</v>
      </c>
      <c r="Q17" s="400">
        <f>'[2]02-NN'!Q17+'[3]02-NN'!Q17+'[4]02-NN'!Q17+'[5]02-NN'!Q17+'[6]02-NN'!Q17+'[7]02-NN'!Q17+'[8]02-NN'!Q17+'[9]02-NN'!Q17+'[10]02-NN'!Q17+'[11]02-NN'!Q17+'[12]02-NN'!Q17+'[13]02-NN'!Q17+'[14]02-NN'!Q17+'[15]02-NN'!Q17</f>
        <v>0</v>
      </c>
    </row>
    <row r="18" spans="1:17" s="117" customFormat="1" ht="22.5" customHeight="1">
      <c r="A18" s="124" t="s">
        <v>65</v>
      </c>
      <c r="B18" s="125" t="s">
        <v>270</v>
      </c>
      <c r="C18" s="126" t="s">
        <v>67</v>
      </c>
      <c r="D18" s="399">
        <f>SUM(D19:D20)</f>
        <v>4690.083199999999</v>
      </c>
      <c r="E18" s="399">
        <f>SUM(E19:E20)</f>
        <v>4690.0536999999995</v>
      </c>
      <c r="F18" s="399">
        <f>SUM(F19:F20)</f>
        <v>1203.676</v>
      </c>
      <c r="G18" s="399">
        <f aca="true" t="shared" si="4" ref="G18:M18">SUM(G19:G20)</f>
        <v>3457.3205999999996</v>
      </c>
      <c r="H18" s="399">
        <f t="shared" si="4"/>
        <v>20.7904</v>
      </c>
      <c r="I18" s="399">
        <f t="shared" si="4"/>
        <v>5.2455</v>
      </c>
      <c r="J18" s="399">
        <f t="shared" si="4"/>
        <v>0</v>
      </c>
      <c r="K18" s="399">
        <f t="shared" si="4"/>
        <v>0</v>
      </c>
      <c r="L18" s="399">
        <f t="shared" si="4"/>
        <v>0</v>
      </c>
      <c r="M18" s="399">
        <f t="shared" si="4"/>
        <v>3.0212000000000003</v>
      </c>
      <c r="N18" s="399">
        <f>SUM(N19:N20)</f>
        <v>0.0295</v>
      </c>
      <c r="O18" s="399">
        <f>SUM(O19:O20)</f>
        <v>0.0272</v>
      </c>
      <c r="P18" s="399">
        <f>SUM(P19:P20)</f>
        <v>0.0023</v>
      </c>
      <c r="Q18" s="399">
        <f>SUM(Q19:Q20)</f>
        <v>0</v>
      </c>
    </row>
    <row r="19" spans="1:17" s="117" customFormat="1" ht="22.5" customHeight="1">
      <c r="A19" s="124" t="s">
        <v>271</v>
      </c>
      <c r="B19" s="125" t="s">
        <v>272</v>
      </c>
      <c r="C19" s="126" t="s">
        <v>2</v>
      </c>
      <c r="D19" s="399">
        <f>E19+N19</f>
        <v>4690.083199999999</v>
      </c>
      <c r="E19" s="399">
        <f>SUM(F19:M19)</f>
        <v>4690.0536999999995</v>
      </c>
      <c r="F19" s="400">
        <f>'[2]02-NN'!F19+'[3]02-NN'!F19+'[4]02-NN'!F19+'[5]02-NN'!F19+'[6]02-NN'!F19+'[7]02-NN'!F19+'[8]02-NN'!F19+'[9]02-NN'!F19+'[10]02-NN'!F19+'[11]02-NN'!F19+'[12]02-NN'!F19+'[13]02-NN'!F19+'[14]02-NN'!F19+'[15]02-NN'!F19</f>
        <v>1203.676</v>
      </c>
      <c r="G19" s="400">
        <f>'[2]02-NN'!G19+'[3]02-NN'!G19+'[4]02-NN'!G19+'[5]02-NN'!G19+'[6]02-NN'!G19+'[7]02-NN'!G19+'[8]02-NN'!G19+'[9]02-NN'!G19+'[10]02-NN'!G19+'[11]02-NN'!G19+'[12]02-NN'!G19+'[13]02-NN'!G19+'[14]02-NN'!G19+'[15]02-NN'!G19</f>
        <v>3457.3205999999996</v>
      </c>
      <c r="H19" s="400">
        <f>'[2]02-NN'!H19+'[3]02-NN'!H19+'[4]02-NN'!H19+'[5]02-NN'!H19+'[6]02-NN'!H19+'[7]02-NN'!H19+'[8]02-NN'!H19+'[9]02-NN'!H19+'[10]02-NN'!H19+'[11]02-NN'!H19+'[12]02-NN'!H19+'[13]02-NN'!H19+'[14]02-NN'!H19+'[15]02-NN'!H19</f>
        <v>20.7904</v>
      </c>
      <c r="I19" s="400">
        <f>'[2]02-NN'!I19+'[3]02-NN'!I19+'[4]02-NN'!I19+'[5]02-NN'!I19+'[6]02-NN'!I19+'[7]02-NN'!I19+'[8]02-NN'!I19+'[9]02-NN'!I19+'[10]02-NN'!I19+'[11]02-NN'!I19+'[12]02-NN'!I19+'[13]02-NN'!I19+'[14]02-NN'!I19+'[15]02-NN'!I19</f>
        <v>5.2455</v>
      </c>
      <c r="J19" s="400">
        <f>'[2]02-NN'!J19+'[3]02-NN'!J19+'[4]02-NN'!J19+'[5]02-NN'!J19+'[6]02-NN'!J19+'[7]02-NN'!J19+'[8]02-NN'!J19+'[9]02-NN'!J19+'[10]02-NN'!J19+'[11]02-NN'!J19+'[12]02-NN'!J19+'[13]02-NN'!J19+'[14]02-NN'!J19+'[15]02-NN'!J19</f>
        <v>0</v>
      </c>
      <c r="K19" s="400">
        <f>'[2]02-NN'!K19+'[3]02-NN'!K19+'[4]02-NN'!K19+'[5]02-NN'!K19+'[6]02-NN'!K19+'[7]02-NN'!K19+'[8]02-NN'!K19+'[9]02-NN'!K19+'[10]02-NN'!K19+'[11]02-NN'!K19+'[12]02-NN'!K19+'[13]02-NN'!K19+'[14]02-NN'!K19+'[15]02-NN'!K19</f>
        <v>0</v>
      </c>
      <c r="L19" s="400">
        <f>'[2]02-NN'!L19+'[3]02-NN'!L19+'[4]02-NN'!L19+'[5]02-NN'!L19+'[6]02-NN'!L19+'[7]02-NN'!L19+'[8]02-NN'!L19+'[9]02-NN'!L19+'[10]02-NN'!L19+'[11]02-NN'!L19+'[12]02-NN'!L19+'[13]02-NN'!L19+'[14]02-NN'!L19+'[15]02-NN'!L19</f>
        <v>0</v>
      </c>
      <c r="M19" s="400">
        <f>'[2]02-NN'!M19+'[3]02-NN'!M19+'[4]02-NN'!M19+'[5]02-NN'!M19+'[6]02-NN'!M19+'[7]02-NN'!M19+'[8]02-NN'!M19+'[9]02-NN'!M19+'[10]02-NN'!M19+'[11]02-NN'!M19+'[12]02-NN'!M19+'[13]02-NN'!M19+'[14]02-NN'!M19+'[15]02-NN'!M19</f>
        <v>3.0212000000000003</v>
      </c>
      <c r="N19" s="399">
        <f>SUM(O19:Q19)</f>
        <v>0.0295</v>
      </c>
      <c r="O19" s="400">
        <f>'[2]02-NN'!O19+'[3]02-NN'!O19+'[4]02-NN'!O19+'[5]02-NN'!O19+'[6]02-NN'!O19+'[7]02-NN'!O19+'[8]02-NN'!O19+'[9]02-NN'!O19+'[10]02-NN'!O19+'[11]02-NN'!O19+'[12]02-NN'!O19+'[13]02-NN'!O19+'[14]02-NN'!O19+'[15]02-NN'!O19</f>
        <v>0.0272</v>
      </c>
      <c r="P19" s="400">
        <f>'[2]02-NN'!P19+'[3]02-NN'!P19+'[4]02-NN'!P19+'[5]02-NN'!P19+'[6]02-NN'!P19+'[7]02-NN'!P19+'[8]02-NN'!P19+'[9]02-NN'!P19+'[10]02-NN'!P19+'[11]02-NN'!P19+'[12]02-NN'!P19+'[13]02-NN'!P19+'[14]02-NN'!P19+'[15]02-NN'!P19</f>
        <v>0.0023</v>
      </c>
      <c r="Q19" s="400">
        <f>'[2]02-NN'!Q19+'[3]02-NN'!Q19+'[4]02-NN'!Q19+'[5]02-NN'!Q19+'[6]02-NN'!Q19+'[7]02-NN'!Q19+'[8]02-NN'!Q19+'[9]02-NN'!Q19+'[10]02-NN'!Q19+'[11]02-NN'!Q19+'[12]02-NN'!Q19+'[13]02-NN'!Q19+'[14]02-NN'!Q19+'[15]02-NN'!Q19</f>
        <v>0</v>
      </c>
    </row>
    <row r="20" spans="1:17" s="117" customFormat="1" ht="22.5" customHeight="1">
      <c r="A20" s="124" t="s">
        <v>273</v>
      </c>
      <c r="B20" s="125" t="s">
        <v>274</v>
      </c>
      <c r="C20" s="126" t="s">
        <v>205</v>
      </c>
      <c r="D20" s="399">
        <f>E20+N20</f>
        <v>0</v>
      </c>
      <c r="E20" s="399">
        <f>SUM(F20:M20)</f>
        <v>0</v>
      </c>
      <c r="F20" s="400">
        <f>'[2]02-NN'!F20+'[3]02-NN'!F20+'[4]02-NN'!F20+'[5]02-NN'!F20+'[6]02-NN'!F20+'[7]02-NN'!F20+'[8]02-NN'!F20+'[9]02-NN'!F20+'[10]02-NN'!F20+'[11]02-NN'!F20+'[12]02-NN'!F20+'[13]02-NN'!F20+'[14]02-NN'!F20+'[15]02-NN'!F20</f>
        <v>0</v>
      </c>
      <c r="G20" s="400">
        <f>'[2]02-NN'!G20+'[3]02-NN'!G20+'[4]02-NN'!G20+'[5]02-NN'!G20+'[6]02-NN'!G20+'[7]02-NN'!G20+'[8]02-NN'!G20+'[9]02-NN'!G20+'[10]02-NN'!G20+'[11]02-NN'!G20+'[12]02-NN'!G20+'[13]02-NN'!G20+'[14]02-NN'!G20+'[15]02-NN'!G20</f>
        <v>0</v>
      </c>
      <c r="H20" s="400">
        <f>'[2]02-NN'!H20+'[3]02-NN'!H20+'[4]02-NN'!H20+'[5]02-NN'!H20+'[6]02-NN'!H20+'[7]02-NN'!H20+'[8]02-NN'!H20+'[9]02-NN'!H20+'[10]02-NN'!H20+'[11]02-NN'!H20+'[12]02-NN'!H20+'[13]02-NN'!H20+'[14]02-NN'!H20+'[15]02-NN'!H20</f>
        <v>0</v>
      </c>
      <c r="I20" s="400">
        <f>'[2]02-NN'!I20+'[3]02-NN'!I20+'[4]02-NN'!I20+'[5]02-NN'!I20+'[6]02-NN'!I20+'[7]02-NN'!I20+'[8]02-NN'!I20+'[9]02-NN'!I20+'[10]02-NN'!I20+'[11]02-NN'!I20+'[12]02-NN'!I20+'[13]02-NN'!I20+'[14]02-NN'!I20+'[15]02-NN'!I20</f>
        <v>0</v>
      </c>
      <c r="J20" s="400">
        <f>'[2]02-NN'!J20+'[3]02-NN'!J20+'[4]02-NN'!J20+'[5]02-NN'!J20+'[6]02-NN'!J20+'[7]02-NN'!J20+'[8]02-NN'!J20+'[9]02-NN'!J20+'[10]02-NN'!J20+'[11]02-NN'!J20+'[12]02-NN'!J20+'[13]02-NN'!J20+'[14]02-NN'!J20+'[15]02-NN'!J20</f>
        <v>0</v>
      </c>
      <c r="K20" s="400">
        <f>'[2]02-NN'!K20+'[3]02-NN'!K20+'[4]02-NN'!K20+'[5]02-NN'!K20+'[6]02-NN'!K20+'[7]02-NN'!K20+'[8]02-NN'!K20+'[9]02-NN'!K20+'[10]02-NN'!K20+'[11]02-NN'!K20+'[12]02-NN'!K20+'[13]02-NN'!K20+'[14]02-NN'!K20+'[15]02-NN'!K20</f>
        <v>0</v>
      </c>
      <c r="L20" s="400">
        <f>'[2]02-NN'!L20+'[3]02-NN'!L20+'[4]02-NN'!L20+'[5]02-NN'!L20+'[6]02-NN'!L20+'[7]02-NN'!L20+'[8]02-NN'!L20+'[9]02-NN'!L20+'[10]02-NN'!L20+'[11]02-NN'!L20+'[12]02-NN'!L20+'[13]02-NN'!L20+'[14]02-NN'!L20+'[15]02-NN'!L20</f>
        <v>0</v>
      </c>
      <c r="M20" s="400">
        <f>'[2]02-NN'!M20+'[3]02-NN'!M20+'[4]02-NN'!M20+'[5]02-NN'!M20+'[6]02-NN'!M20+'[7]02-NN'!M20+'[8]02-NN'!M20+'[9]02-NN'!M20+'[10]02-NN'!M20+'[11]02-NN'!M20+'[12]02-NN'!M20+'[13]02-NN'!M20+'[14]02-NN'!M20+'[15]02-NN'!M20</f>
        <v>0</v>
      </c>
      <c r="N20" s="399">
        <f>SUM(O20:Q20)</f>
        <v>0</v>
      </c>
      <c r="O20" s="400">
        <f>'[2]02-NN'!O20+'[3]02-NN'!O20+'[4]02-NN'!O20+'[5]02-NN'!O20+'[6]02-NN'!O20+'[7]02-NN'!O20+'[8]02-NN'!O20+'[9]02-NN'!O20+'[10]02-NN'!O20+'[11]02-NN'!O20+'[12]02-NN'!O20+'[13]02-NN'!O20+'[14]02-NN'!O20+'[15]02-NN'!O20</f>
        <v>0</v>
      </c>
      <c r="P20" s="400">
        <f>'[2]02-NN'!P20+'[3]02-NN'!P20+'[4]02-NN'!P20+'[5]02-NN'!P20+'[6]02-NN'!P20+'[7]02-NN'!P20+'[8]02-NN'!P20+'[9]02-NN'!P20+'[10]02-NN'!P20+'[11]02-NN'!P20+'[12]02-NN'!P20+'[13]02-NN'!P20+'[14]02-NN'!P20+'[15]02-NN'!P20</f>
        <v>0</v>
      </c>
      <c r="Q20" s="400">
        <f>'[2]02-NN'!Q20+'[3]02-NN'!Q20+'[4]02-NN'!Q20+'[5]02-NN'!Q20+'[6]02-NN'!Q20+'[7]02-NN'!Q20+'[8]02-NN'!Q20+'[9]02-NN'!Q20+'[10]02-NN'!Q20+'[11]02-NN'!Q20+'[12]02-NN'!Q20+'[13]02-NN'!Q20+'[14]02-NN'!Q20+'[15]02-NN'!Q20</f>
        <v>0</v>
      </c>
    </row>
    <row r="21" spans="1:17" s="117" customFormat="1" ht="22.5" customHeight="1">
      <c r="A21" s="124" t="s">
        <v>68</v>
      </c>
      <c r="B21" s="125" t="s">
        <v>69</v>
      </c>
      <c r="C21" s="126" t="s">
        <v>8</v>
      </c>
      <c r="D21" s="399">
        <f>E21+N21</f>
        <v>32089.655349999986</v>
      </c>
      <c r="E21" s="399">
        <f>SUM(F21:M21)</f>
        <v>32089.348749999986</v>
      </c>
      <c r="F21" s="400">
        <f>'[2]02-NN'!F21+'[3]02-NN'!F21+'[4]02-NN'!F21+'[5]02-NN'!F21+'[6]02-NN'!F21+'[7]02-NN'!F21+'[8]02-NN'!F21+'[9]02-NN'!F21+'[10]02-NN'!F21+'[11]02-NN'!F21+'[12]02-NN'!F21+'[13]02-NN'!F21+'[14]02-NN'!F21+'[15]02-NN'!F21</f>
        <v>25258.207249999985</v>
      </c>
      <c r="G21" s="400">
        <f>'[2]02-NN'!G21+'[3]02-NN'!G21+'[4]02-NN'!G21+'[5]02-NN'!G21+'[6]02-NN'!G21+'[7]02-NN'!G21+'[8]02-NN'!G21+'[9]02-NN'!G21+'[10]02-NN'!G21+'[11]02-NN'!G21+'[12]02-NN'!G21+'[13]02-NN'!G21+'[14]02-NN'!G21+'[15]02-NN'!G21</f>
        <v>6582.012</v>
      </c>
      <c r="H21" s="400">
        <f>'[2]02-NN'!H21+'[3]02-NN'!H21+'[4]02-NN'!H21+'[5]02-NN'!H21+'[6]02-NN'!H21+'[7]02-NN'!H21+'[8]02-NN'!H21+'[9]02-NN'!H21+'[10]02-NN'!H21+'[11]02-NN'!H21+'[12]02-NN'!H21+'[13]02-NN'!H21+'[14]02-NN'!H21+'[15]02-NN'!H21</f>
        <v>163.823</v>
      </c>
      <c r="I21" s="400">
        <f>'[2]02-NN'!I21+'[3]02-NN'!I21+'[4]02-NN'!I21+'[5]02-NN'!I21+'[6]02-NN'!I21+'[7]02-NN'!I21+'[8]02-NN'!I21+'[9]02-NN'!I21+'[10]02-NN'!I21+'[11]02-NN'!I21+'[12]02-NN'!I21+'[13]02-NN'!I21+'[14]02-NN'!I21+'[15]02-NN'!I21</f>
        <v>82.9932</v>
      </c>
      <c r="J21" s="400">
        <f>'[2]02-NN'!J21+'[3]02-NN'!J21+'[4]02-NN'!J21+'[5]02-NN'!J21+'[6]02-NN'!J21+'[7]02-NN'!J21+'[8]02-NN'!J21+'[9]02-NN'!J21+'[10]02-NN'!J21+'[11]02-NN'!J21+'[12]02-NN'!J21+'[13]02-NN'!J21+'[14]02-NN'!J21+'[15]02-NN'!J21</f>
        <v>0.0207</v>
      </c>
      <c r="K21" s="400">
        <f>'[2]02-NN'!K21+'[3]02-NN'!K21+'[4]02-NN'!K21+'[5]02-NN'!K21+'[6]02-NN'!K21+'[7]02-NN'!K21+'[8]02-NN'!K21+'[9]02-NN'!K21+'[10]02-NN'!K21+'[11]02-NN'!K21+'[12]02-NN'!K21+'[13]02-NN'!K21+'[14]02-NN'!K21+'[15]02-NN'!K21</f>
        <v>0</v>
      </c>
      <c r="L21" s="400">
        <f>'[2]02-NN'!L21+'[3]02-NN'!L21+'[4]02-NN'!L21+'[5]02-NN'!L21+'[6]02-NN'!L21+'[7]02-NN'!L21+'[8]02-NN'!L21+'[9]02-NN'!L21+'[10]02-NN'!L21+'[11]02-NN'!L21+'[12]02-NN'!L21+'[13]02-NN'!L21+'[14]02-NN'!L21+'[15]02-NN'!L21</f>
        <v>0</v>
      </c>
      <c r="M21" s="400">
        <f>'[2]02-NN'!M21+'[3]02-NN'!M21+'[4]02-NN'!M21+'[5]02-NN'!M21+'[6]02-NN'!M21+'[7]02-NN'!M21+'[8]02-NN'!M21+'[9]02-NN'!M21+'[10]02-NN'!M21+'[11]02-NN'!M21+'[12]02-NN'!M21+'[13]02-NN'!M21+'[14]02-NN'!M21+'[15]02-NN'!M21</f>
        <v>2.2926</v>
      </c>
      <c r="N21" s="399">
        <f>SUM(O21:Q21)</f>
        <v>0.3066</v>
      </c>
      <c r="O21" s="400">
        <f>'[2]02-NN'!O21+'[3]02-NN'!O21+'[4]02-NN'!O21+'[5]02-NN'!O21+'[6]02-NN'!O21+'[7]02-NN'!O21+'[8]02-NN'!O21+'[9]02-NN'!O21+'[10]02-NN'!O21+'[11]02-NN'!O21+'[12]02-NN'!O21+'[13]02-NN'!O21+'[14]02-NN'!O21+'[15]02-NN'!O21</f>
        <v>0.3066</v>
      </c>
      <c r="P21" s="400">
        <f>'[2]02-NN'!P21+'[3]02-NN'!P21+'[4]02-NN'!P21+'[5]02-NN'!P21+'[6]02-NN'!P21+'[7]02-NN'!P21+'[8]02-NN'!P21+'[9]02-NN'!P21+'[10]02-NN'!P21+'[11]02-NN'!P21+'[12]02-NN'!P21+'[13]02-NN'!P21+'[14]02-NN'!P21+'[15]02-NN'!P21</f>
        <v>0</v>
      </c>
      <c r="Q21" s="400">
        <f>'[2]02-NN'!Q21+'[3]02-NN'!Q21+'[4]02-NN'!Q21+'[5]02-NN'!Q21+'[6]02-NN'!Q21+'[7]02-NN'!Q21+'[8]02-NN'!Q21+'[9]02-NN'!Q21+'[10]02-NN'!Q21+'[11]02-NN'!Q21+'[12]02-NN'!Q21+'[13]02-NN'!Q21+'[14]02-NN'!Q21+'[15]02-NN'!Q21</f>
        <v>0</v>
      </c>
    </row>
    <row r="22" spans="1:17" s="305" customFormat="1" ht="22.5" customHeight="1">
      <c r="A22" s="121" t="s">
        <v>70</v>
      </c>
      <c r="B22" s="122" t="s">
        <v>71</v>
      </c>
      <c r="C22" s="123" t="s">
        <v>72</v>
      </c>
      <c r="D22" s="398">
        <f>SUM(D23:D25)</f>
        <v>33539.4144</v>
      </c>
      <c r="E22" s="398">
        <f>SUM(E23:E25)</f>
        <v>33537.0047</v>
      </c>
      <c r="F22" s="398">
        <f>SUM(F23:F25)</f>
        <v>188.017</v>
      </c>
      <c r="G22" s="398">
        <f aca="true" t="shared" si="5" ref="G22:M22">SUM(G23:G25)</f>
        <v>19595.1747</v>
      </c>
      <c r="H22" s="398">
        <f t="shared" si="5"/>
        <v>14.7609</v>
      </c>
      <c r="I22" s="398">
        <f>SUM(I23:I25)</f>
        <v>13739.052099999999</v>
      </c>
      <c r="J22" s="398">
        <f t="shared" si="5"/>
        <v>0</v>
      </c>
      <c r="K22" s="398">
        <f t="shared" si="5"/>
        <v>0</v>
      </c>
      <c r="L22" s="398">
        <f t="shared" si="5"/>
        <v>0</v>
      </c>
      <c r="M22" s="398">
        <f t="shared" si="5"/>
        <v>0</v>
      </c>
      <c r="N22" s="398">
        <f>SUM(N23:N25)</f>
        <v>2.4097</v>
      </c>
      <c r="O22" s="398">
        <f>SUM(O23:O25)</f>
        <v>2.4097</v>
      </c>
      <c r="P22" s="398">
        <f>SUM(P23:P25)</f>
        <v>0</v>
      </c>
      <c r="Q22" s="398">
        <f>SUM(Q23:Q25)</f>
        <v>0</v>
      </c>
    </row>
    <row r="23" spans="1:17" s="117" customFormat="1" ht="22.5" customHeight="1">
      <c r="A23" s="124" t="s">
        <v>73</v>
      </c>
      <c r="B23" s="125" t="s">
        <v>275</v>
      </c>
      <c r="C23" s="126" t="s">
        <v>75</v>
      </c>
      <c r="D23" s="399">
        <f aca="true" t="shared" si="6" ref="D23:D28">E23+N23</f>
        <v>18187.0867</v>
      </c>
      <c r="E23" s="399">
        <f aca="true" t="shared" si="7" ref="E23:E28">SUM(F23:M23)</f>
        <v>18184.677</v>
      </c>
      <c r="F23" s="400">
        <f>'[2]02-NN'!F23+'[3]02-NN'!F23+'[4]02-NN'!F23+'[5]02-NN'!F23+'[6]02-NN'!F23+'[7]02-NN'!F23+'[8]02-NN'!F23+'[9]02-NN'!F23+'[10]02-NN'!F23+'[11]02-NN'!F23+'[12]02-NN'!F23+'[13]02-NN'!F23+'[14]02-NN'!F23+'[15]02-NN'!F23</f>
        <v>188.017</v>
      </c>
      <c r="G23" s="400">
        <f>'[2]02-NN'!G23+'[3]02-NN'!G23+'[4]02-NN'!G23+'[5]02-NN'!G23+'[6]02-NN'!G23+'[7]02-NN'!G23+'[8]02-NN'!G23+'[9]02-NN'!G23+'[10]02-NN'!G23+'[11]02-NN'!G23+'[12]02-NN'!G23+'[13]02-NN'!G23+'[14]02-NN'!G23+'[15]02-NN'!G23</f>
        <v>16216.3144</v>
      </c>
      <c r="H23" s="400">
        <f>'[2]02-NN'!H23+'[3]02-NN'!H23+'[4]02-NN'!H23+'[5]02-NN'!H23+'[6]02-NN'!H23+'[7]02-NN'!H23+'[8]02-NN'!H23+'[9]02-NN'!H23+'[10]02-NN'!H23+'[11]02-NN'!H23+'[12]02-NN'!H23+'[13]02-NN'!H23+'[14]02-NN'!H23+'[15]02-NN'!H23</f>
        <v>14.7609</v>
      </c>
      <c r="I23" s="400">
        <f>'[2]02-NN'!I23+'[3]02-NN'!I23+'[4]02-NN'!I23+'[5]02-NN'!I23+'[6]02-NN'!I23+'[7]02-NN'!I23+'[8]02-NN'!I23+'[9]02-NN'!I23+'[10]02-NN'!I23+'[11]02-NN'!I23+'[12]02-NN'!I23+'[13]02-NN'!I23+'[14]02-NN'!I23+'[15]02-NN'!I23</f>
        <v>1765.5847</v>
      </c>
      <c r="J23" s="400">
        <f>'[2]02-NN'!J23+'[3]02-NN'!J23+'[4]02-NN'!J23+'[5]02-NN'!J23+'[6]02-NN'!J23+'[7]02-NN'!J23+'[8]02-NN'!J23+'[9]02-NN'!J23+'[10]02-NN'!J23+'[11]02-NN'!J23+'[12]02-NN'!J23+'[13]02-NN'!J23+'[14]02-NN'!J23+'[15]02-NN'!J23</f>
        <v>0</v>
      </c>
      <c r="K23" s="400">
        <f>'[2]02-NN'!K23+'[3]02-NN'!K23+'[4]02-NN'!K23+'[5]02-NN'!K23+'[6]02-NN'!K23+'[7]02-NN'!K23+'[8]02-NN'!K23+'[9]02-NN'!K23+'[10]02-NN'!K23+'[11]02-NN'!K23+'[12]02-NN'!K23+'[13]02-NN'!K23+'[14]02-NN'!K23+'[15]02-NN'!K23</f>
        <v>0</v>
      </c>
      <c r="L23" s="400">
        <f>'[2]02-NN'!L23+'[3]02-NN'!L23+'[4]02-NN'!L23+'[5]02-NN'!L23+'[6]02-NN'!L23+'[7]02-NN'!L23+'[8]02-NN'!L23+'[9]02-NN'!L23+'[10]02-NN'!L23+'[11]02-NN'!L23+'[12]02-NN'!L23+'[13]02-NN'!L23+'[14]02-NN'!L23+'[15]02-NN'!L23</f>
        <v>0</v>
      </c>
      <c r="M23" s="400">
        <f>'[2]02-NN'!M23+'[3]02-NN'!M23+'[4]02-NN'!M23+'[5]02-NN'!M23+'[6]02-NN'!M23+'[7]02-NN'!M23+'[8]02-NN'!M23+'[9]02-NN'!M23+'[10]02-NN'!M23+'[11]02-NN'!M23+'[12]02-NN'!M23+'[13]02-NN'!M23+'[14]02-NN'!M23+'[15]02-NN'!M23</f>
        <v>0</v>
      </c>
      <c r="N23" s="399">
        <f aca="true" t="shared" si="8" ref="N23:N28">SUM(O23:Q23)</f>
        <v>2.4097</v>
      </c>
      <c r="O23" s="400">
        <f>'[2]02-NN'!O23+'[3]02-NN'!O23+'[4]02-NN'!O23+'[5]02-NN'!O23+'[6]02-NN'!O23+'[7]02-NN'!O23+'[8]02-NN'!O23+'[9]02-NN'!O23+'[10]02-NN'!O23+'[11]02-NN'!O23+'[12]02-NN'!O23+'[13]02-NN'!O23+'[14]02-NN'!O23+'[15]02-NN'!O23</f>
        <v>2.4097</v>
      </c>
      <c r="P23" s="400">
        <f>'[2]02-NN'!P23+'[3]02-NN'!P23+'[4]02-NN'!P23+'[5]02-NN'!P23+'[6]02-NN'!P23+'[7]02-NN'!P23+'[8]02-NN'!P23+'[9]02-NN'!P23+'[10]02-NN'!P23+'[11]02-NN'!P23+'[12]02-NN'!P23+'[13]02-NN'!P23+'[14]02-NN'!P23+'[15]02-NN'!P23</f>
        <v>0</v>
      </c>
      <c r="Q23" s="400">
        <f>'[2]02-NN'!Q23+'[3]02-NN'!Q23+'[4]02-NN'!Q23+'[5]02-NN'!Q23+'[6]02-NN'!Q23+'[7]02-NN'!Q23+'[8]02-NN'!Q23+'[9]02-NN'!Q23+'[10]02-NN'!Q23+'[11]02-NN'!Q23+'[12]02-NN'!Q23+'[13]02-NN'!Q23+'[14]02-NN'!Q23+'[15]02-NN'!Q23</f>
        <v>0</v>
      </c>
    </row>
    <row r="24" spans="1:17" s="117" customFormat="1" ht="22.5" customHeight="1">
      <c r="A24" s="124" t="s">
        <v>76</v>
      </c>
      <c r="B24" s="125" t="s">
        <v>77</v>
      </c>
      <c r="C24" s="126" t="s">
        <v>78</v>
      </c>
      <c r="D24" s="399">
        <f t="shared" si="6"/>
        <v>15352.3277</v>
      </c>
      <c r="E24" s="399">
        <f t="shared" si="7"/>
        <v>15352.3277</v>
      </c>
      <c r="F24" s="400">
        <f>'[2]02-NN'!F24+'[3]02-NN'!F24+'[4]02-NN'!F24+'[5]02-NN'!F24+'[6]02-NN'!F24+'[7]02-NN'!F24+'[8]02-NN'!F24+'[9]02-NN'!F24+'[10]02-NN'!F24+'[11]02-NN'!F24+'[12]02-NN'!F24+'[13]02-NN'!F24+'[14]02-NN'!F24+'[15]02-NN'!F24</f>
        <v>0</v>
      </c>
      <c r="G24" s="400">
        <f>'[2]02-NN'!G24+'[3]02-NN'!G24+'[4]02-NN'!G24+'[5]02-NN'!G24+'[6]02-NN'!G24+'[7]02-NN'!G24+'[8]02-NN'!G24+'[9]02-NN'!G24+'[10]02-NN'!G24+'[11]02-NN'!G24+'[12]02-NN'!G24+'[13]02-NN'!G24+'[14]02-NN'!G24+'[15]02-NN'!G24</f>
        <v>3378.8603</v>
      </c>
      <c r="H24" s="400">
        <f>'[2]02-NN'!H24+'[3]02-NN'!H24+'[4]02-NN'!H24+'[5]02-NN'!H24+'[6]02-NN'!H24+'[7]02-NN'!H24+'[8]02-NN'!H24+'[9]02-NN'!H24+'[10]02-NN'!H24+'[11]02-NN'!H24+'[12]02-NN'!H24+'[13]02-NN'!H24+'[14]02-NN'!H24+'[15]02-NN'!H24</f>
        <v>0</v>
      </c>
      <c r="I24" s="400">
        <f>'[2]02-NN'!I24+'[3]02-NN'!I24+'[4]02-NN'!I24+'[5]02-NN'!I24+'[6]02-NN'!I24+'[7]02-NN'!I24+'[8]02-NN'!I24+'[9]02-NN'!I24+'[10]02-NN'!I24+'[11]02-NN'!I24+'[12]02-NN'!I24+'[13]02-NN'!I24+'[14]02-NN'!I24+'[15]02-NN'!I24</f>
        <v>11973.4674</v>
      </c>
      <c r="J24" s="400">
        <f>'[2]02-NN'!J24+'[3]02-NN'!J24+'[4]02-NN'!J24+'[5]02-NN'!J24+'[6]02-NN'!J24+'[7]02-NN'!J24+'[8]02-NN'!J24+'[9]02-NN'!J24+'[10]02-NN'!J24+'[11]02-NN'!J24+'[12]02-NN'!J24+'[13]02-NN'!J24+'[14]02-NN'!J24+'[15]02-NN'!J24</f>
        <v>0</v>
      </c>
      <c r="K24" s="400">
        <f>'[2]02-NN'!K24+'[3]02-NN'!K24+'[4]02-NN'!K24+'[5]02-NN'!K24+'[6]02-NN'!K24+'[7]02-NN'!K24+'[8]02-NN'!K24+'[9]02-NN'!K24+'[10]02-NN'!K24+'[11]02-NN'!K24+'[12]02-NN'!K24+'[13]02-NN'!K24+'[14]02-NN'!K24+'[15]02-NN'!K24</f>
        <v>0</v>
      </c>
      <c r="L24" s="400">
        <f>'[2]02-NN'!L24+'[3]02-NN'!L24+'[4]02-NN'!L24+'[5]02-NN'!L24+'[6]02-NN'!L24+'[7]02-NN'!L24+'[8]02-NN'!L24+'[9]02-NN'!L24+'[10]02-NN'!L24+'[11]02-NN'!L24+'[12]02-NN'!L24+'[13]02-NN'!L24+'[14]02-NN'!L24+'[15]02-NN'!L24</f>
        <v>0</v>
      </c>
      <c r="M24" s="400">
        <f>'[2]02-NN'!M24+'[3]02-NN'!M24+'[4]02-NN'!M24+'[5]02-NN'!M24+'[6]02-NN'!M24+'[7]02-NN'!M24+'[8]02-NN'!M24+'[9]02-NN'!M24+'[10]02-NN'!M24+'[11]02-NN'!M24+'[12]02-NN'!M24+'[13]02-NN'!M24+'[14]02-NN'!M24+'[15]02-NN'!M24</f>
        <v>0</v>
      </c>
      <c r="N24" s="399">
        <f t="shared" si="8"/>
        <v>0</v>
      </c>
      <c r="O24" s="400">
        <f>'[2]02-NN'!O24+'[3]02-NN'!O24+'[4]02-NN'!O24+'[5]02-NN'!O24+'[6]02-NN'!O24+'[7]02-NN'!O24+'[8]02-NN'!O24+'[9]02-NN'!O24+'[10]02-NN'!O24+'[11]02-NN'!O24+'[12]02-NN'!O24+'[13]02-NN'!O24+'[14]02-NN'!O24+'[15]02-NN'!O24</f>
        <v>0</v>
      </c>
      <c r="P24" s="400">
        <f>'[2]02-NN'!P24+'[3]02-NN'!P24+'[4]02-NN'!P24+'[5]02-NN'!P24+'[6]02-NN'!P24+'[7]02-NN'!P24+'[8]02-NN'!P24+'[9]02-NN'!P24+'[10]02-NN'!P24+'[11]02-NN'!P24+'[12]02-NN'!P24+'[13]02-NN'!P24+'[14]02-NN'!P24+'[15]02-NN'!P24</f>
        <v>0</v>
      </c>
      <c r="Q24" s="400">
        <f>'[2]02-NN'!Q24+'[3]02-NN'!Q24+'[4]02-NN'!Q24+'[5]02-NN'!Q24+'[6]02-NN'!Q24+'[7]02-NN'!Q24+'[8]02-NN'!Q24+'[9]02-NN'!Q24+'[10]02-NN'!Q24+'[11]02-NN'!Q24+'[12]02-NN'!Q24+'[13]02-NN'!Q24+'[14]02-NN'!Q24+'[15]02-NN'!Q24</f>
        <v>0</v>
      </c>
    </row>
    <row r="25" spans="1:17" s="117" customFormat="1" ht="22.5" customHeight="1">
      <c r="A25" s="124" t="s">
        <v>79</v>
      </c>
      <c r="B25" s="125" t="s">
        <v>80</v>
      </c>
      <c r="C25" s="126" t="s">
        <v>81</v>
      </c>
      <c r="D25" s="399">
        <f t="shared" si="6"/>
        <v>0</v>
      </c>
      <c r="E25" s="399">
        <f t="shared" si="7"/>
        <v>0</v>
      </c>
      <c r="F25" s="400">
        <f>'[2]02-NN'!F25+'[3]02-NN'!F25+'[4]02-NN'!F25+'[5]02-NN'!F25+'[6]02-NN'!F25+'[7]02-NN'!F25+'[8]02-NN'!F25+'[9]02-NN'!F25+'[10]02-NN'!F25+'[11]02-NN'!F25+'[12]02-NN'!F25+'[13]02-NN'!F25+'[14]02-NN'!F25+'[15]02-NN'!F25</f>
        <v>0</v>
      </c>
      <c r="G25" s="400">
        <f>'[2]02-NN'!G25+'[3]02-NN'!G25+'[4]02-NN'!G25+'[5]02-NN'!G25+'[6]02-NN'!G25+'[7]02-NN'!G25+'[8]02-NN'!G25+'[9]02-NN'!G25+'[10]02-NN'!G25+'[11]02-NN'!G25+'[12]02-NN'!G25+'[13]02-NN'!G25+'[14]02-NN'!G25+'[15]02-NN'!G25</f>
        <v>0</v>
      </c>
      <c r="H25" s="400">
        <f>'[2]02-NN'!H25+'[3]02-NN'!H25+'[4]02-NN'!H25+'[5]02-NN'!H25+'[6]02-NN'!H25+'[7]02-NN'!H25+'[8]02-NN'!H25+'[9]02-NN'!H25+'[10]02-NN'!H25+'[11]02-NN'!H25+'[12]02-NN'!H25+'[13]02-NN'!H25+'[14]02-NN'!H25+'[15]02-NN'!H25</f>
        <v>0</v>
      </c>
      <c r="I25" s="400">
        <f>'[2]02-NN'!I25+'[3]02-NN'!I25+'[4]02-NN'!I25+'[5]02-NN'!I25+'[6]02-NN'!I25+'[7]02-NN'!I25+'[8]02-NN'!I25+'[9]02-NN'!I25+'[10]02-NN'!I25+'[11]02-NN'!I25+'[12]02-NN'!I25+'[13]02-NN'!I25+'[14]02-NN'!I25+'[15]02-NN'!I25</f>
        <v>0</v>
      </c>
      <c r="J25" s="400">
        <f>'[2]02-NN'!J25+'[3]02-NN'!J25+'[4]02-NN'!J25+'[5]02-NN'!J25+'[6]02-NN'!J25+'[7]02-NN'!J25+'[8]02-NN'!J25+'[9]02-NN'!J25+'[10]02-NN'!J25+'[11]02-NN'!J25+'[12]02-NN'!J25+'[13]02-NN'!J25+'[14]02-NN'!J25+'[15]02-NN'!J25</f>
        <v>0</v>
      </c>
      <c r="K25" s="400">
        <f>'[2]02-NN'!K25+'[3]02-NN'!K25+'[4]02-NN'!K25+'[5]02-NN'!K25+'[6]02-NN'!K25+'[7]02-NN'!K25+'[8]02-NN'!K25+'[9]02-NN'!K25+'[10]02-NN'!K25+'[11]02-NN'!K25+'[12]02-NN'!K25+'[13]02-NN'!K25+'[14]02-NN'!K25+'[15]02-NN'!K25</f>
        <v>0</v>
      </c>
      <c r="L25" s="400">
        <f>'[2]02-NN'!L25+'[3]02-NN'!L25+'[4]02-NN'!L25+'[5]02-NN'!L25+'[6]02-NN'!L25+'[7]02-NN'!L25+'[8]02-NN'!L25+'[9]02-NN'!L25+'[10]02-NN'!L25+'[11]02-NN'!L25+'[12]02-NN'!L25+'[13]02-NN'!L25+'[14]02-NN'!L25+'[15]02-NN'!L25</f>
        <v>0</v>
      </c>
      <c r="M25" s="400">
        <f>'[2]02-NN'!M25+'[3]02-NN'!M25+'[4]02-NN'!M25+'[5]02-NN'!M25+'[6]02-NN'!M25+'[7]02-NN'!M25+'[8]02-NN'!M25+'[9]02-NN'!M25+'[10]02-NN'!M25+'[11]02-NN'!M25+'[12]02-NN'!M25+'[13]02-NN'!M25+'[14]02-NN'!M25+'[15]02-NN'!M25</f>
        <v>0</v>
      </c>
      <c r="N25" s="399">
        <f t="shared" si="8"/>
        <v>0</v>
      </c>
      <c r="O25" s="400">
        <f>'[2]02-NN'!O25+'[3]02-NN'!O25+'[4]02-NN'!O25+'[5]02-NN'!O25+'[6]02-NN'!O25+'[7]02-NN'!O25+'[8]02-NN'!O25+'[9]02-NN'!O25+'[10]02-NN'!O25+'[11]02-NN'!O25+'[12]02-NN'!O25+'[13]02-NN'!O25+'[14]02-NN'!O25+'[15]02-NN'!O25</f>
        <v>0</v>
      </c>
      <c r="P25" s="400">
        <f>'[2]02-NN'!P25+'[3]02-NN'!P25+'[4]02-NN'!P25+'[5]02-NN'!P25+'[6]02-NN'!P25+'[7]02-NN'!P25+'[8]02-NN'!P25+'[9]02-NN'!P25+'[10]02-NN'!P25+'[11]02-NN'!P25+'[12]02-NN'!P25+'[13]02-NN'!P25+'[14]02-NN'!P25+'[15]02-NN'!P25</f>
        <v>0</v>
      </c>
      <c r="Q25" s="400">
        <f>'[2]02-NN'!Q25+'[3]02-NN'!Q25+'[4]02-NN'!Q25+'[5]02-NN'!Q25+'[6]02-NN'!Q25+'[7]02-NN'!Q25+'[8]02-NN'!Q25+'[9]02-NN'!Q25+'[10]02-NN'!Q25+'[11]02-NN'!Q25+'[12]02-NN'!Q25+'[13]02-NN'!Q25+'[14]02-NN'!Q25+'[15]02-NN'!Q25</f>
        <v>0</v>
      </c>
    </row>
    <row r="26" spans="1:17" s="305" customFormat="1" ht="22.5" customHeight="1">
      <c r="A26" s="121" t="s">
        <v>82</v>
      </c>
      <c r="B26" s="122" t="s">
        <v>83</v>
      </c>
      <c r="C26" s="123" t="s">
        <v>23</v>
      </c>
      <c r="D26" s="398">
        <f t="shared" si="6"/>
        <v>549.5595999999998</v>
      </c>
      <c r="E26" s="398">
        <f t="shared" si="7"/>
        <v>549.5595999999998</v>
      </c>
      <c r="F26" s="401">
        <f>'[2]02-NN'!F26+'[3]02-NN'!F26+'[4]02-NN'!F26+'[5]02-NN'!F26+'[6]02-NN'!F26+'[7]02-NN'!F26+'[8]02-NN'!F26+'[9]02-NN'!F26+'[10]02-NN'!F26+'[11]02-NN'!F26+'[12]02-NN'!F26+'[13]02-NN'!F26+'[14]02-NN'!F26+'[15]02-NN'!F26</f>
        <v>436.26669999999996</v>
      </c>
      <c r="G26" s="401">
        <f>'[2]02-NN'!G26+'[3]02-NN'!G26+'[4]02-NN'!G26+'[5]02-NN'!G26+'[6]02-NN'!G26+'[7]02-NN'!G26+'[8]02-NN'!G26+'[9]02-NN'!G26+'[10]02-NN'!G26+'[11]02-NN'!G26+'[12]02-NN'!G26+'[13]02-NN'!G26+'[14]02-NN'!G26+'[15]02-NN'!G26</f>
        <v>96.7935</v>
      </c>
      <c r="H26" s="401">
        <f>'[2]02-NN'!H26+'[3]02-NN'!H26+'[4]02-NN'!H26+'[5]02-NN'!H26+'[6]02-NN'!H26+'[7]02-NN'!H26+'[8]02-NN'!H26+'[9]02-NN'!H26+'[10]02-NN'!H26+'[11]02-NN'!H26+'[12]02-NN'!H26+'[13]02-NN'!H26+'[14]02-NN'!H26+'[15]02-NN'!H26</f>
        <v>7.4531</v>
      </c>
      <c r="I26" s="401">
        <f>'[2]02-NN'!I26+'[3]02-NN'!I26+'[4]02-NN'!I26+'[5]02-NN'!I26+'[6]02-NN'!I26+'[7]02-NN'!I26+'[8]02-NN'!I26+'[9]02-NN'!I26+'[10]02-NN'!I26+'[11]02-NN'!I26+'[12]02-NN'!I26+'[13]02-NN'!I26+'[14]02-NN'!I26+'[15]02-NN'!I26</f>
        <v>8.9539</v>
      </c>
      <c r="J26" s="401">
        <f>'[2]02-NN'!J26+'[3]02-NN'!J26+'[4]02-NN'!J26+'[5]02-NN'!J26+'[6]02-NN'!J26+'[7]02-NN'!J26+'[8]02-NN'!J26+'[9]02-NN'!J26+'[10]02-NN'!J26+'[11]02-NN'!J26+'[12]02-NN'!J26+'[13]02-NN'!J26+'[14]02-NN'!J26+'[15]02-NN'!J26</f>
        <v>0</v>
      </c>
      <c r="K26" s="401">
        <f>'[2]02-NN'!K26+'[3]02-NN'!K26+'[4]02-NN'!K26+'[5]02-NN'!K26+'[6]02-NN'!K26+'[7]02-NN'!K26+'[8]02-NN'!K26+'[9]02-NN'!K26+'[10]02-NN'!K26+'[11]02-NN'!K26+'[12]02-NN'!K26+'[13]02-NN'!K26+'[14]02-NN'!K26+'[15]02-NN'!K26</f>
        <v>0</v>
      </c>
      <c r="L26" s="401">
        <f>'[2]02-NN'!L26+'[3]02-NN'!L26+'[4]02-NN'!L26+'[5]02-NN'!L26+'[6]02-NN'!L26+'[7]02-NN'!L26+'[8]02-NN'!L26+'[9]02-NN'!L26+'[10]02-NN'!L26+'[11]02-NN'!L26+'[12]02-NN'!L26+'[13]02-NN'!L26+'[14]02-NN'!L26+'[15]02-NN'!L26</f>
        <v>0</v>
      </c>
      <c r="M26" s="401">
        <f>'[2]02-NN'!M26+'[3]02-NN'!M26+'[4]02-NN'!M26+'[5]02-NN'!M26+'[6]02-NN'!M26+'[7]02-NN'!M26+'[8]02-NN'!M26+'[9]02-NN'!M26+'[10]02-NN'!M26+'[11]02-NN'!M26+'[12]02-NN'!M26+'[13]02-NN'!M26+'[14]02-NN'!M26+'[15]02-NN'!M26</f>
        <v>0.0924</v>
      </c>
      <c r="N26" s="398">
        <f t="shared" si="8"/>
        <v>0</v>
      </c>
      <c r="O26" s="401">
        <f>'[2]02-NN'!O26+'[3]02-NN'!O26+'[4]02-NN'!O26+'[5]02-NN'!O26+'[6]02-NN'!O26+'[7]02-NN'!O26+'[8]02-NN'!O26+'[9]02-NN'!O26+'[10]02-NN'!O26+'[11]02-NN'!O26+'[12]02-NN'!O26+'[13]02-NN'!O26+'[14]02-NN'!O26+'[15]02-NN'!O26</f>
        <v>0</v>
      </c>
      <c r="P26" s="401">
        <f>'[2]02-NN'!P26+'[3]02-NN'!P26+'[4]02-NN'!P26+'[5]02-NN'!P26+'[6]02-NN'!P26+'[7]02-NN'!P26+'[8]02-NN'!P26+'[9]02-NN'!P26+'[10]02-NN'!P26+'[11]02-NN'!P26+'[12]02-NN'!P26+'[13]02-NN'!P26+'[14]02-NN'!P26+'[15]02-NN'!P26</f>
        <v>0</v>
      </c>
      <c r="Q26" s="401">
        <f>'[2]02-NN'!Q26+'[3]02-NN'!Q26+'[4]02-NN'!Q26+'[5]02-NN'!Q26+'[6]02-NN'!Q26+'[7]02-NN'!Q26+'[8]02-NN'!Q26+'[9]02-NN'!Q26+'[10]02-NN'!Q26+'[11]02-NN'!Q26+'[12]02-NN'!Q26+'[13]02-NN'!Q26+'[14]02-NN'!Q26+'[15]02-NN'!Q26</f>
        <v>0</v>
      </c>
    </row>
    <row r="27" spans="1:17" s="305" customFormat="1" ht="22.5" customHeight="1">
      <c r="A27" s="121" t="s">
        <v>84</v>
      </c>
      <c r="B27" s="122" t="s">
        <v>85</v>
      </c>
      <c r="C27" s="123" t="s">
        <v>86</v>
      </c>
      <c r="D27" s="398">
        <f t="shared" si="6"/>
        <v>0</v>
      </c>
      <c r="E27" s="398">
        <f t="shared" si="7"/>
        <v>0</v>
      </c>
      <c r="F27" s="401">
        <f>'[2]02-NN'!F27+'[3]02-NN'!F27+'[4]02-NN'!F27+'[5]02-NN'!F27+'[6]02-NN'!F27+'[7]02-NN'!F27+'[8]02-NN'!F27+'[9]02-NN'!F27+'[10]02-NN'!F27+'[11]02-NN'!F27+'[12]02-NN'!F27+'[13]02-NN'!F27+'[14]02-NN'!F27+'[15]02-NN'!F27</f>
        <v>0</v>
      </c>
      <c r="G27" s="401">
        <f>'[2]02-NN'!G27+'[3]02-NN'!G27+'[4]02-NN'!G27+'[5]02-NN'!G27+'[6]02-NN'!G27+'[7]02-NN'!G27+'[8]02-NN'!G27+'[9]02-NN'!G27+'[10]02-NN'!G27+'[11]02-NN'!G27+'[12]02-NN'!G27+'[13]02-NN'!G27+'[14]02-NN'!G27+'[15]02-NN'!G27</f>
        <v>0</v>
      </c>
      <c r="H27" s="401">
        <f>'[2]02-NN'!H27+'[3]02-NN'!H27+'[4]02-NN'!H27+'[5]02-NN'!H27+'[6]02-NN'!H27+'[7]02-NN'!H27+'[8]02-NN'!H27+'[9]02-NN'!H27+'[10]02-NN'!H27+'[11]02-NN'!H27+'[12]02-NN'!H27+'[13]02-NN'!H27+'[14]02-NN'!H27+'[15]02-NN'!H27</f>
        <v>0</v>
      </c>
      <c r="I27" s="401">
        <f>'[2]02-NN'!I27+'[3]02-NN'!I27+'[4]02-NN'!I27+'[5]02-NN'!I27+'[6]02-NN'!I27+'[7]02-NN'!I27+'[8]02-NN'!I27+'[9]02-NN'!I27+'[10]02-NN'!I27+'[11]02-NN'!I27+'[12]02-NN'!I27+'[13]02-NN'!I27+'[14]02-NN'!I27+'[15]02-NN'!I27</f>
        <v>0</v>
      </c>
      <c r="J27" s="401">
        <f>'[2]02-NN'!J27+'[3]02-NN'!J27+'[4]02-NN'!J27+'[5]02-NN'!J27+'[6]02-NN'!J27+'[7]02-NN'!J27+'[8]02-NN'!J27+'[9]02-NN'!J27+'[10]02-NN'!J27+'[11]02-NN'!J27+'[12]02-NN'!J27+'[13]02-NN'!J27+'[14]02-NN'!J27+'[15]02-NN'!J27</f>
        <v>0</v>
      </c>
      <c r="K27" s="401">
        <f>'[2]02-NN'!K27+'[3]02-NN'!K27+'[4]02-NN'!K27+'[5]02-NN'!K27+'[6]02-NN'!K27+'[7]02-NN'!K27+'[8]02-NN'!K27+'[9]02-NN'!K27+'[10]02-NN'!K27+'[11]02-NN'!K27+'[12]02-NN'!K27+'[13]02-NN'!K27+'[14]02-NN'!K27+'[15]02-NN'!K27</f>
        <v>0</v>
      </c>
      <c r="L27" s="401">
        <f>'[2]02-NN'!L27+'[3]02-NN'!L27+'[4]02-NN'!L27+'[5]02-NN'!L27+'[6]02-NN'!L27+'[7]02-NN'!L27+'[8]02-NN'!L27+'[9]02-NN'!L27+'[10]02-NN'!L27+'[11]02-NN'!L27+'[12]02-NN'!L27+'[13]02-NN'!L27+'[14]02-NN'!L27+'[15]02-NN'!L27</f>
        <v>0</v>
      </c>
      <c r="M27" s="401">
        <f>'[2]02-NN'!M27+'[3]02-NN'!M27+'[4]02-NN'!M27+'[5]02-NN'!M27+'[6]02-NN'!M27+'[7]02-NN'!M27+'[8]02-NN'!M27+'[9]02-NN'!M27+'[10]02-NN'!M27+'[11]02-NN'!M27+'[12]02-NN'!M27+'[13]02-NN'!M27+'[14]02-NN'!M27+'[15]02-NN'!M27</f>
        <v>0</v>
      </c>
      <c r="N27" s="398">
        <f t="shared" si="8"/>
        <v>0</v>
      </c>
      <c r="O27" s="401">
        <f>'[2]02-NN'!O27+'[3]02-NN'!O27+'[4]02-NN'!O27+'[5]02-NN'!O27+'[6]02-NN'!O27+'[7]02-NN'!O27+'[8]02-NN'!O27+'[9]02-NN'!O27+'[10]02-NN'!O27+'[11]02-NN'!O27+'[12]02-NN'!O27+'[13]02-NN'!O27+'[14]02-NN'!O27+'[15]02-NN'!O27</f>
        <v>0</v>
      </c>
      <c r="P27" s="401">
        <f>'[2]02-NN'!P27+'[3]02-NN'!P27+'[4]02-NN'!P27+'[5]02-NN'!P27+'[6]02-NN'!P27+'[7]02-NN'!P27+'[8]02-NN'!P27+'[9]02-NN'!P27+'[10]02-NN'!P27+'[11]02-NN'!P27+'[12]02-NN'!P27+'[13]02-NN'!P27+'[14]02-NN'!P27+'[15]02-NN'!P27</f>
        <v>0</v>
      </c>
      <c r="Q27" s="401">
        <f>'[2]02-NN'!Q27+'[3]02-NN'!Q27+'[4]02-NN'!Q27+'[5]02-NN'!Q27+'[6]02-NN'!Q27+'[7]02-NN'!Q27+'[8]02-NN'!Q27+'[9]02-NN'!Q27+'[10]02-NN'!Q27+'[11]02-NN'!Q27+'[12]02-NN'!Q27+'[13]02-NN'!Q27+'[14]02-NN'!Q27+'[15]02-NN'!Q27</f>
        <v>0</v>
      </c>
    </row>
    <row r="28" spans="1:17" s="305" customFormat="1" ht="22.5" customHeight="1">
      <c r="A28" s="128" t="s">
        <v>87</v>
      </c>
      <c r="B28" s="129" t="s">
        <v>88</v>
      </c>
      <c r="C28" s="130" t="s">
        <v>5</v>
      </c>
      <c r="D28" s="402">
        <f t="shared" si="6"/>
        <v>93.85360000000001</v>
      </c>
      <c r="E28" s="402">
        <f t="shared" si="7"/>
        <v>93.85360000000001</v>
      </c>
      <c r="F28" s="403">
        <f>'[2]02-NN'!F28+'[3]02-NN'!F28+'[4]02-NN'!F28+'[5]02-NN'!F28+'[6]02-NN'!F28+'[7]02-NN'!F28+'[8]02-NN'!F28+'[9]02-NN'!F28+'[10]02-NN'!F28+'[11]02-NN'!F28+'[12]02-NN'!F28+'[13]02-NN'!F28+'[14]02-NN'!F28+'[15]02-NN'!F28</f>
        <v>54.19550000000001</v>
      </c>
      <c r="G28" s="403">
        <f>'[2]02-NN'!G28+'[3]02-NN'!G28+'[4]02-NN'!G28+'[5]02-NN'!G28+'[6]02-NN'!G28+'[7]02-NN'!G28+'[8]02-NN'!G28+'[9]02-NN'!G28+'[10]02-NN'!G28+'[11]02-NN'!G28+'[12]02-NN'!G28+'[13]02-NN'!G28+'[14]02-NN'!G28+'[15]02-NN'!G28</f>
        <v>39.658100000000005</v>
      </c>
      <c r="H28" s="403">
        <f>'[2]02-NN'!H28+'[3]02-NN'!H28+'[4]02-NN'!H28+'[5]02-NN'!H28+'[6]02-NN'!H28+'[7]02-NN'!H28+'[8]02-NN'!H28+'[9]02-NN'!H28+'[10]02-NN'!H28+'[11]02-NN'!H28+'[12]02-NN'!H28+'[13]02-NN'!H28+'[14]02-NN'!H28+'[15]02-NN'!H28</f>
        <v>0</v>
      </c>
      <c r="I28" s="403">
        <f>'[2]02-NN'!I28+'[3]02-NN'!I28+'[4]02-NN'!I28+'[5]02-NN'!I28+'[6]02-NN'!I28+'[7]02-NN'!I28+'[8]02-NN'!I28+'[9]02-NN'!I28+'[10]02-NN'!I28+'[11]02-NN'!I28+'[12]02-NN'!I28+'[13]02-NN'!I28+'[14]02-NN'!I28+'[15]02-NN'!I28</f>
        <v>0</v>
      </c>
      <c r="J28" s="403">
        <f>'[2]02-NN'!J28+'[3]02-NN'!J28+'[4]02-NN'!J28+'[5]02-NN'!J28+'[6]02-NN'!J28+'[7]02-NN'!J28+'[8]02-NN'!J28+'[9]02-NN'!J28+'[10]02-NN'!J28+'[11]02-NN'!J28+'[12]02-NN'!J28+'[13]02-NN'!J28+'[14]02-NN'!J28+'[15]02-NN'!J28</f>
        <v>0</v>
      </c>
      <c r="K28" s="403">
        <f>'[2]02-NN'!K28+'[3]02-NN'!K28+'[4]02-NN'!K28+'[5]02-NN'!K28+'[6]02-NN'!K28+'[7]02-NN'!K28+'[8]02-NN'!K28+'[9]02-NN'!K28+'[10]02-NN'!K28+'[11]02-NN'!K28+'[12]02-NN'!K28+'[13]02-NN'!K28+'[14]02-NN'!K28+'[15]02-NN'!K28</f>
        <v>0</v>
      </c>
      <c r="L28" s="403">
        <f>'[2]02-NN'!L28+'[3]02-NN'!L28+'[4]02-NN'!L28+'[5]02-NN'!L28+'[6]02-NN'!L28+'[7]02-NN'!L28+'[8]02-NN'!L28+'[9]02-NN'!L28+'[10]02-NN'!L28+'[11]02-NN'!L28+'[12]02-NN'!L28+'[13]02-NN'!L28+'[14]02-NN'!L28+'[15]02-NN'!L28</f>
        <v>0</v>
      </c>
      <c r="M28" s="403">
        <f>'[2]02-NN'!M28+'[3]02-NN'!M28+'[4]02-NN'!M28+'[5]02-NN'!M28+'[6]02-NN'!M28+'[7]02-NN'!M28+'[8]02-NN'!M28+'[9]02-NN'!M28+'[10]02-NN'!M28+'[11]02-NN'!M28+'[12]02-NN'!M28+'[13]02-NN'!M28+'[14]02-NN'!M28+'[15]02-NN'!M28</f>
        <v>0</v>
      </c>
      <c r="N28" s="402">
        <f t="shared" si="8"/>
        <v>0</v>
      </c>
      <c r="O28" s="403">
        <f>'[2]02-NN'!O28+'[3]02-NN'!O28+'[4]02-NN'!O28+'[5]02-NN'!O28+'[6]02-NN'!O28+'[7]02-NN'!O28+'[8]02-NN'!O28+'[9]02-NN'!O28+'[10]02-NN'!O28+'[11]02-NN'!O28+'[12]02-NN'!O28+'[13]02-NN'!O28+'[14]02-NN'!O28+'[15]02-NN'!O28</f>
        <v>0</v>
      </c>
      <c r="P28" s="403">
        <f>'[2]02-NN'!P28+'[3]02-NN'!P28+'[4]02-NN'!P28+'[5]02-NN'!P28+'[6]02-NN'!P28+'[7]02-NN'!P28+'[8]02-NN'!P28+'[9]02-NN'!P28+'[10]02-NN'!P28+'[11]02-NN'!P28+'[12]02-NN'!P28+'[13]02-NN'!P28+'[14]02-NN'!P28+'[15]02-NN'!P28</f>
        <v>0</v>
      </c>
      <c r="Q28" s="403">
        <f>'[2]02-NN'!Q28+'[3]02-NN'!Q28+'[4]02-NN'!Q28+'[5]02-NN'!Q28+'[6]02-NN'!Q28+'[7]02-NN'!Q28+'[8]02-NN'!Q28+'[9]02-NN'!Q28+'[10]02-NN'!Q28+'[11]02-NN'!Q28+'[12]02-NN'!Q28+'[13]02-NN'!Q28+'[14]02-NN'!Q28+'[15]02-NN'!Q28</f>
        <v>0</v>
      </c>
    </row>
    <row r="29" spans="1:18" ht="13.5" customHeight="1">
      <c r="A29" s="521" t="s">
        <v>450</v>
      </c>
      <c r="B29" s="521"/>
      <c r="C29" s="521"/>
      <c r="E29" s="521"/>
      <c r="F29" s="521"/>
      <c r="G29" s="521"/>
      <c r="H29" s="521"/>
      <c r="I29" s="521"/>
      <c r="J29" s="521"/>
      <c r="K29" s="113"/>
      <c r="L29" s="113"/>
      <c r="M29" s="521" t="s">
        <v>450</v>
      </c>
      <c r="N29" s="521"/>
      <c r="O29" s="521"/>
      <c r="P29" s="521"/>
      <c r="Q29" s="521"/>
      <c r="R29" s="113"/>
    </row>
    <row r="30" spans="1:19" s="246" customFormat="1" ht="12.75" customHeight="1">
      <c r="A30" s="500" t="s">
        <v>467</v>
      </c>
      <c r="B30" s="500"/>
      <c r="C30" s="500"/>
      <c r="E30" s="516"/>
      <c r="F30" s="516"/>
      <c r="G30" s="517"/>
      <c r="H30" s="517"/>
      <c r="I30" s="517"/>
      <c r="J30" s="517"/>
      <c r="K30" s="247"/>
      <c r="M30" s="516" t="s">
        <v>448</v>
      </c>
      <c r="N30" s="516"/>
      <c r="O30" s="516"/>
      <c r="P30" s="516"/>
      <c r="Q30" s="516"/>
      <c r="R30" s="291"/>
      <c r="S30" s="291"/>
    </row>
    <row r="31" spans="1:19" s="246" customFormat="1" ht="12.75" customHeight="1">
      <c r="A31" s="500" t="s">
        <v>468</v>
      </c>
      <c r="B31" s="500"/>
      <c r="C31" s="500"/>
      <c r="E31" s="516"/>
      <c r="F31" s="516"/>
      <c r="G31" s="516"/>
      <c r="H31" s="516"/>
      <c r="I31" s="516"/>
      <c r="J31" s="516"/>
      <c r="K31" s="248"/>
      <c r="L31" s="248"/>
      <c r="M31" s="516"/>
      <c r="N31" s="516"/>
      <c r="O31" s="516"/>
      <c r="P31" s="516"/>
      <c r="Q31" s="516"/>
      <c r="R31" s="248"/>
      <c r="S31" s="248"/>
    </row>
    <row r="32" ht="12.75">
      <c r="C32" s="292"/>
    </row>
    <row r="33" ht="12.75">
      <c r="C33" s="292"/>
    </row>
    <row r="34" ht="12.75">
      <c r="C34" s="292"/>
    </row>
    <row r="35" spans="1:12" ht="12.75">
      <c r="A35" s="272"/>
      <c r="B35" s="293"/>
      <c r="C35" s="294"/>
      <c r="D35" s="293"/>
      <c r="E35" s="293"/>
      <c r="F35" s="293"/>
      <c r="G35" s="293"/>
      <c r="H35" s="293"/>
      <c r="I35" s="293"/>
      <c r="J35" s="293"/>
      <c r="K35" s="293"/>
      <c r="L35" s="293"/>
    </row>
    <row r="36" spans="1:12" ht="15.75" customHeight="1">
      <c r="A36" s="272"/>
      <c r="B36" s="515"/>
      <c r="C36" s="515"/>
      <c r="D36" s="515"/>
      <c r="E36" s="515"/>
      <c r="F36" s="515"/>
      <c r="G36" s="515"/>
      <c r="H36" s="272"/>
      <c r="I36" s="272"/>
      <c r="J36" s="293"/>
      <c r="K36" s="293"/>
      <c r="L36" s="293"/>
    </row>
    <row r="37" spans="1:12" ht="17.25" customHeight="1">
      <c r="A37" s="295"/>
      <c r="B37" s="515"/>
      <c r="C37" s="515"/>
      <c r="D37" s="515"/>
      <c r="E37" s="515"/>
      <c r="F37" s="515"/>
      <c r="G37" s="515"/>
      <c r="H37" s="515"/>
      <c r="I37" s="515"/>
      <c r="J37" s="293"/>
      <c r="K37" s="293"/>
      <c r="L37" s="293"/>
    </row>
    <row r="38" spans="1:12" ht="16.5" customHeight="1">
      <c r="A38" s="293"/>
      <c r="B38" s="515"/>
      <c r="C38" s="515"/>
      <c r="D38" s="515"/>
      <c r="E38" s="515"/>
      <c r="F38" s="515"/>
      <c r="G38" s="515"/>
      <c r="H38" s="515"/>
      <c r="I38" s="515"/>
      <c r="J38" s="515"/>
      <c r="K38" s="293"/>
      <c r="L38" s="293"/>
    </row>
    <row r="39" spans="1:12" ht="12.7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</row>
    <row r="40" spans="1:12" ht="12.75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</row>
    <row r="41" spans="1:12" ht="12.75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</row>
    <row r="42" spans="1:12" ht="12.75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</row>
    <row r="43" spans="1:12" ht="12.75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</row>
    <row r="44" spans="1:12" ht="12.75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</row>
    <row r="45" spans="1:12" ht="12.7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</row>
    <row r="46" spans="1:12" ht="12.75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</row>
    <row r="47" spans="1:12" ht="12.75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</row>
    <row r="48" spans="1:12" ht="12.75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</row>
    <row r="49" spans="1:12" ht="12.75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</row>
    <row r="50" spans="1:12" ht="12.75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</row>
    <row r="51" spans="1:12" ht="12.75">
      <c r="A51" s="272"/>
      <c r="B51" s="293"/>
      <c r="C51" s="294"/>
      <c r="D51" s="293"/>
      <c r="E51" s="293"/>
      <c r="F51" s="293"/>
      <c r="G51" s="293"/>
      <c r="H51" s="293"/>
      <c r="I51" s="293"/>
      <c r="J51" s="293"/>
      <c r="K51" s="293"/>
      <c r="L51" s="293"/>
    </row>
    <row r="52" ht="12.75">
      <c r="C52" s="292"/>
    </row>
    <row r="53" ht="12.75">
      <c r="C53" s="292"/>
    </row>
    <row r="54" ht="12.75">
      <c r="C54" s="292"/>
    </row>
    <row r="55" ht="12.75">
      <c r="C55" s="292"/>
    </row>
    <row r="56" ht="12.75">
      <c r="C56" s="292"/>
    </row>
    <row r="57" ht="12.75">
      <c r="C57" s="292"/>
    </row>
    <row r="58" ht="12.75">
      <c r="C58" s="292"/>
    </row>
    <row r="59" ht="12.75">
      <c r="C59" s="292"/>
    </row>
    <row r="60" ht="12.75">
      <c r="C60" s="292"/>
    </row>
    <row r="61" ht="12.75">
      <c r="C61" s="292"/>
    </row>
    <row r="62" ht="12.75">
      <c r="C62" s="292"/>
    </row>
    <row r="63" ht="12.75">
      <c r="C63" s="292"/>
    </row>
    <row r="64" ht="12.75">
      <c r="C64" s="292"/>
    </row>
    <row r="65" ht="12.75">
      <c r="C65" s="292"/>
    </row>
    <row r="66" ht="12.75">
      <c r="C66" s="292"/>
    </row>
    <row r="67" ht="12.75">
      <c r="C67" s="292"/>
    </row>
    <row r="68" ht="12.75">
      <c r="C68" s="292"/>
    </row>
    <row r="69" ht="12.75">
      <c r="C69" s="292"/>
    </row>
    <row r="70" ht="12.75">
      <c r="C70" s="292"/>
    </row>
    <row r="71" ht="12.75">
      <c r="C71" s="292"/>
    </row>
    <row r="72" ht="12.75">
      <c r="C72" s="292"/>
    </row>
    <row r="73" ht="12.75">
      <c r="C73" s="292"/>
    </row>
    <row r="74" ht="12.75">
      <c r="C74" s="292"/>
    </row>
    <row r="75" ht="12.75">
      <c r="C75" s="292"/>
    </row>
    <row r="76" ht="12.75">
      <c r="C76" s="292"/>
    </row>
    <row r="77" ht="12.75">
      <c r="C77" s="292"/>
    </row>
    <row r="78" ht="12.75">
      <c r="C78" s="292"/>
    </row>
    <row r="79" ht="12.75">
      <c r="C79" s="292"/>
    </row>
    <row r="80" ht="12.75">
      <c r="C80" s="292"/>
    </row>
    <row r="81" ht="12.75">
      <c r="C81" s="292"/>
    </row>
    <row r="82" ht="12.75">
      <c r="C82" s="292"/>
    </row>
    <row r="83" ht="12.75">
      <c r="C83" s="292"/>
    </row>
    <row r="84" ht="12.75">
      <c r="C84" s="292"/>
    </row>
    <row r="85" ht="12.75">
      <c r="C85" s="292"/>
    </row>
    <row r="86" ht="12.75">
      <c r="C86" s="292"/>
    </row>
    <row r="87" ht="12.75">
      <c r="C87" s="292"/>
    </row>
    <row r="88" ht="12.75">
      <c r="C88" s="292"/>
    </row>
    <row r="89" ht="12.75">
      <c r="C89" s="292"/>
    </row>
    <row r="90" ht="12.75">
      <c r="C90" s="292"/>
    </row>
    <row r="91" ht="12.75">
      <c r="C91" s="292"/>
    </row>
    <row r="92" ht="12.75">
      <c r="C92" s="292"/>
    </row>
    <row r="93" ht="12.75">
      <c r="C93" s="292"/>
    </row>
    <row r="94" ht="12.75">
      <c r="C94" s="292"/>
    </row>
    <row r="95" ht="12.75">
      <c r="C95" s="292"/>
    </row>
    <row r="96" ht="12.75">
      <c r="C96" s="292"/>
    </row>
    <row r="97" ht="12.75">
      <c r="C97" s="292"/>
    </row>
    <row r="98" ht="12.75">
      <c r="C98" s="292"/>
    </row>
    <row r="99" ht="12.75">
      <c r="C99" s="292"/>
    </row>
    <row r="100" ht="12.75">
      <c r="C100" s="292"/>
    </row>
    <row r="101" ht="12.75">
      <c r="C101" s="292"/>
    </row>
    <row r="102" ht="12.75">
      <c r="C102" s="292"/>
    </row>
    <row r="103" ht="12.75">
      <c r="C103" s="292"/>
    </row>
    <row r="104" ht="12.75">
      <c r="C104" s="292"/>
    </row>
    <row r="105" ht="12.75">
      <c r="C105" s="292"/>
    </row>
    <row r="106" ht="12.75">
      <c r="C106" s="292"/>
    </row>
    <row r="107" ht="12.75">
      <c r="C107" s="292"/>
    </row>
    <row r="108" ht="12.75">
      <c r="C108" s="292"/>
    </row>
    <row r="109" ht="12.75">
      <c r="C109" s="292"/>
    </row>
    <row r="110" ht="12.75">
      <c r="C110" s="292"/>
    </row>
    <row r="111" ht="12.75">
      <c r="C111" s="292"/>
    </row>
    <row r="112" ht="12.75">
      <c r="C112" s="292"/>
    </row>
    <row r="113" ht="12.75">
      <c r="C113" s="292"/>
    </row>
    <row r="114" ht="12.75">
      <c r="C114" s="292"/>
    </row>
    <row r="115" ht="12.75">
      <c r="C115" s="292"/>
    </row>
    <row r="116" ht="12.75">
      <c r="C116" s="292"/>
    </row>
    <row r="117" ht="12.75">
      <c r="C117" s="292"/>
    </row>
    <row r="118" ht="12.75">
      <c r="C118" s="292"/>
    </row>
    <row r="119" ht="12.75">
      <c r="C119" s="292"/>
    </row>
    <row r="120" ht="12.75">
      <c r="C120" s="292"/>
    </row>
    <row r="121" ht="12.75">
      <c r="C121" s="292"/>
    </row>
    <row r="122" ht="12.75">
      <c r="C122" s="292"/>
    </row>
    <row r="123" ht="12.75">
      <c r="C123" s="292"/>
    </row>
    <row r="124" ht="12.75">
      <c r="C124" s="292"/>
    </row>
    <row r="125" ht="12.75">
      <c r="C125" s="292"/>
    </row>
    <row r="126" ht="12.75">
      <c r="C126" s="292"/>
    </row>
    <row r="127" ht="12.75">
      <c r="C127" s="292"/>
    </row>
    <row r="128" ht="12.75">
      <c r="C128" s="292"/>
    </row>
    <row r="129" ht="12.75">
      <c r="C129" s="292"/>
    </row>
    <row r="130" ht="12.75">
      <c r="C130" s="292"/>
    </row>
    <row r="131" ht="12.75">
      <c r="C131" s="292"/>
    </row>
    <row r="132" ht="12.75">
      <c r="C132" s="292"/>
    </row>
    <row r="133" ht="12.75">
      <c r="C133" s="292"/>
    </row>
    <row r="134" ht="12.75">
      <c r="C134" s="292"/>
    </row>
    <row r="135" ht="12.75">
      <c r="C135" s="292"/>
    </row>
    <row r="136" ht="12.75">
      <c r="C136" s="292"/>
    </row>
    <row r="137" ht="12.75">
      <c r="C137" s="292"/>
    </row>
    <row r="138" ht="12.75">
      <c r="C138" s="292"/>
    </row>
    <row r="139" ht="12.75">
      <c r="C139" s="292"/>
    </row>
    <row r="140" ht="12.75">
      <c r="C140" s="292"/>
    </row>
    <row r="141" ht="12.75">
      <c r="C141" s="292"/>
    </row>
    <row r="142" ht="12.75">
      <c r="C142" s="292"/>
    </row>
    <row r="143" ht="12.75">
      <c r="C143" s="292"/>
    </row>
    <row r="144" ht="12.75">
      <c r="C144" s="292"/>
    </row>
    <row r="145" ht="12.75">
      <c r="C145" s="292"/>
    </row>
    <row r="146" ht="12.75">
      <c r="C146" s="292"/>
    </row>
    <row r="147" ht="12.75">
      <c r="C147" s="292"/>
    </row>
    <row r="148" ht="12.75">
      <c r="C148" s="292"/>
    </row>
    <row r="149" ht="12.75">
      <c r="C149" s="292"/>
    </row>
    <row r="150" ht="12.75">
      <c r="C150" s="292"/>
    </row>
    <row r="151" ht="12.75">
      <c r="C151" s="292"/>
    </row>
    <row r="152" ht="12.75">
      <c r="C152" s="292"/>
    </row>
    <row r="153" ht="12.75">
      <c r="C153" s="292"/>
    </row>
    <row r="154" ht="12.75">
      <c r="C154" s="292"/>
    </row>
    <row r="155" ht="12.75">
      <c r="C155" s="292"/>
    </row>
    <row r="156" ht="12.75">
      <c r="C156" s="292"/>
    </row>
    <row r="157" ht="12.75">
      <c r="C157" s="292"/>
    </row>
    <row r="158" ht="12.75">
      <c r="C158" s="292"/>
    </row>
    <row r="159" ht="12.75">
      <c r="C159" s="292"/>
    </row>
    <row r="160" ht="12.75">
      <c r="C160" s="292"/>
    </row>
    <row r="161" ht="12.75">
      <c r="C161" s="292"/>
    </row>
    <row r="162" ht="12.75">
      <c r="C162" s="292"/>
    </row>
    <row r="163" ht="12.75">
      <c r="C163" s="292"/>
    </row>
    <row r="164" ht="12.75">
      <c r="C164" s="292"/>
    </row>
    <row r="165" ht="12.75">
      <c r="C165" s="292"/>
    </row>
    <row r="166" ht="12.75">
      <c r="C166" s="292"/>
    </row>
    <row r="167" ht="12.75">
      <c r="C167" s="292"/>
    </row>
    <row r="168" ht="12.75">
      <c r="C168" s="292"/>
    </row>
    <row r="169" ht="12.75">
      <c r="C169" s="292"/>
    </row>
    <row r="170" ht="12.75">
      <c r="C170" s="292"/>
    </row>
    <row r="171" ht="12.75">
      <c r="C171" s="292"/>
    </row>
    <row r="172" ht="12.75">
      <c r="C172" s="292"/>
    </row>
    <row r="173" ht="12.75">
      <c r="C173" s="292"/>
    </row>
    <row r="174" ht="12.75">
      <c r="C174" s="292"/>
    </row>
    <row r="175" ht="12.75">
      <c r="C175" s="292"/>
    </row>
    <row r="176" ht="12.75">
      <c r="C176" s="292"/>
    </row>
    <row r="177" ht="12.75">
      <c r="C177" s="292"/>
    </row>
    <row r="178" ht="12.75">
      <c r="C178" s="292"/>
    </row>
    <row r="179" ht="12.75">
      <c r="C179" s="292"/>
    </row>
    <row r="180" ht="12.75">
      <c r="C180" s="292"/>
    </row>
    <row r="181" ht="12.75">
      <c r="C181" s="292"/>
    </row>
    <row r="182" ht="12.75">
      <c r="C182" s="292"/>
    </row>
    <row r="183" ht="12.75">
      <c r="C183" s="292"/>
    </row>
    <row r="184" ht="12.75">
      <c r="C184" s="292"/>
    </row>
    <row r="185" ht="12.75">
      <c r="C185" s="292"/>
    </row>
    <row r="186" ht="12.75">
      <c r="C186" s="292"/>
    </row>
    <row r="187" ht="12.75">
      <c r="C187" s="292"/>
    </row>
    <row r="188" ht="12.75">
      <c r="C188" s="292"/>
    </row>
    <row r="189" ht="12.75">
      <c r="C189" s="292"/>
    </row>
    <row r="190" ht="12.75">
      <c r="C190" s="292"/>
    </row>
    <row r="191" ht="12.75">
      <c r="C191" s="292"/>
    </row>
    <row r="192" ht="12.75">
      <c r="C192" s="292"/>
    </row>
    <row r="193" ht="12.75">
      <c r="C193" s="292"/>
    </row>
    <row r="194" ht="12.75">
      <c r="C194" s="292"/>
    </row>
    <row r="195" ht="12.75">
      <c r="C195" s="292"/>
    </row>
    <row r="196" ht="12.75">
      <c r="C196" s="292"/>
    </row>
    <row r="197" ht="12.75">
      <c r="C197" s="292"/>
    </row>
    <row r="198" ht="12.75">
      <c r="C198" s="292"/>
    </row>
    <row r="199" ht="12.75">
      <c r="C199" s="292"/>
    </row>
  </sheetData>
  <sheetProtection/>
  <mergeCells count="42">
    <mergeCell ref="B3:C3"/>
    <mergeCell ref="D3:M3"/>
    <mergeCell ref="D4:M4"/>
    <mergeCell ref="O4:Q4"/>
    <mergeCell ref="O5:Q5"/>
    <mergeCell ref="A29:C29"/>
    <mergeCell ref="E29:F29"/>
    <mergeCell ref="E7:E9"/>
    <mergeCell ref="F7:F9"/>
    <mergeCell ref="G7:J7"/>
    <mergeCell ref="M30:Q30"/>
    <mergeCell ref="D1:M1"/>
    <mergeCell ref="D2:M2"/>
    <mergeCell ref="M7:M9"/>
    <mergeCell ref="N7:N9"/>
    <mergeCell ref="O7:O9"/>
    <mergeCell ref="P7:P9"/>
    <mergeCell ref="A6:A9"/>
    <mergeCell ref="B6:B9"/>
    <mergeCell ref="C6:C9"/>
    <mergeCell ref="D6:D9"/>
    <mergeCell ref="E6:M6"/>
    <mergeCell ref="N6:Q6"/>
    <mergeCell ref="M31:Q31"/>
    <mergeCell ref="Q7:Q9"/>
    <mergeCell ref="G8:G9"/>
    <mergeCell ref="H8:H9"/>
    <mergeCell ref="I8:I9"/>
    <mergeCell ref="J8:J9"/>
    <mergeCell ref="G29:J29"/>
    <mergeCell ref="M29:Q29"/>
    <mergeCell ref="K7:K9"/>
    <mergeCell ref="L7:L9"/>
    <mergeCell ref="B36:G36"/>
    <mergeCell ref="B37:I37"/>
    <mergeCell ref="B38:J38"/>
    <mergeCell ref="A30:C30"/>
    <mergeCell ref="E30:F30"/>
    <mergeCell ref="G30:J30"/>
    <mergeCell ref="A31:C31"/>
    <mergeCell ref="E31:F31"/>
    <mergeCell ref="G31:J31"/>
  </mergeCells>
  <printOptions horizontalCentered="1"/>
  <pageMargins left="0.87992126" right="0.236220472440945" top="0.62" bottom="0.49" header="0" footer="0.17"/>
  <pageSetup firstPageNumber="2" useFirstPageNumber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CW74"/>
  <sheetViews>
    <sheetView zoomScale="90" zoomScaleNormal="90" zoomScalePageLayoutView="0" workbookViewId="0" topLeftCell="A43">
      <selection activeCell="D11" sqref="D11:R54"/>
    </sheetView>
  </sheetViews>
  <sheetFormatPr defaultColWidth="9.140625" defaultRowHeight="12.75"/>
  <cols>
    <col min="1" max="1" width="6.421875" style="153" customWidth="1"/>
    <col min="2" max="2" width="41.7109375" style="153" customWidth="1"/>
    <col min="3" max="3" width="4.8515625" style="200" customWidth="1"/>
    <col min="4" max="4" width="11.140625" style="54" customWidth="1"/>
    <col min="5" max="5" width="11.7109375" style="54" customWidth="1"/>
    <col min="6" max="6" width="8.7109375" style="54" customWidth="1"/>
    <col min="7" max="7" width="8.28125" style="54" customWidth="1"/>
    <col min="8" max="8" width="8.7109375" style="54" customWidth="1"/>
    <col min="9" max="9" width="9.8515625" style="54" customWidth="1"/>
    <col min="10" max="10" width="8.421875" style="54" customWidth="1"/>
    <col min="11" max="11" width="9.00390625" style="54" customWidth="1"/>
    <col min="12" max="13" width="10.140625" style="54" customWidth="1"/>
    <col min="14" max="14" width="9.421875" style="54" customWidth="1"/>
    <col min="15" max="15" width="13.421875" style="54" customWidth="1"/>
    <col min="16" max="18" width="10.7109375" style="54" customWidth="1"/>
    <col min="19" max="16384" width="9.140625" style="54" customWidth="1"/>
  </cols>
  <sheetData>
    <row r="1" spans="2:17" ht="16.5" customHeight="1">
      <c r="B1" s="200"/>
      <c r="C1" s="91"/>
      <c r="D1" s="543" t="s">
        <v>33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P1" s="134" t="s">
        <v>226</v>
      </c>
      <c r="Q1" s="134"/>
    </row>
    <row r="2" spans="2:17" ht="16.5" customHeight="1">
      <c r="B2" s="200"/>
      <c r="C2" s="91"/>
      <c r="D2" s="544" t="s">
        <v>227</v>
      </c>
      <c r="E2" s="544"/>
      <c r="F2" s="544"/>
      <c r="G2" s="544"/>
      <c r="H2" s="544"/>
      <c r="I2" s="544"/>
      <c r="J2" s="544"/>
      <c r="K2" s="544"/>
      <c r="L2" s="544"/>
      <c r="M2" s="544"/>
      <c r="N2" s="544"/>
      <c r="P2" s="95"/>
      <c r="Q2" s="134"/>
    </row>
    <row r="3" spans="2:18" ht="16.5" customHeight="1">
      <c r="B3" s="545" t="s">
        <v>276</v>
      </c>
      <c r="C3" s="545"/>
      <c r="D3" s="543" t="s">
        <v>277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P3" s="98" t="s">
        <v>424</v>
      </c>
      <c r="Q3" s="136"/>
      <c r="R3" s="136"/>
    </row>
    <row r="4" spans="2:18" ht="16.5" customHeight="1">
      <c r="B4" s="200"/>
      <c r="C4" s="91"/>
      <c r="D4" s="546" t="s">
        <v>449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P4" s="137" t="s">
        <v>38</v>
      </c>
      <c r="Q4" s="137"/>
      <c r="R4" s="137"/>
    </row>
    <row r="5" spans="2:18" ht="12.75">
      <c r="B5" s="54"/>
      <c r="C5" s="91"/>
      <c r="D5" s="296"/>
      <c r="O5" s="266"/>
      <c r="P5" s="547" t="s">
        <v>230</v>
      </c>
      <c r="Q5" s="547"/>
      <c r="R5" s="547"/>
    </row>
    <row r="6" spans="1:18" s="133" customFormat="1" ht="12.75" customHeight="1">
      <c r="A6" s="539" t="s">
        <v>39</v>
      </c>
      <c r="B6" s="539" t="s">
        <v>198</v>
      </c>
      <c r="C6" s="539" t="s">
        <v>41</v>
      </c>
      <c r="D6" s="536" t="s">
        <v>278</v>
      </c>
      <c r="E6" s="541" t="s">
        <v>232</v>
      </c>
      <c r="F6" s="541"/>
      <c r="G6" s="541"/>
      <c r="H6" s="541"/>
      <c r="I6" s="541"/>
      <c r="J6" s="541"/>
      <c r="K6" s="541"/>
      <c r="L6" s="541"/>
      <c r="M6" s="541"/>
      <c r="N6" s="541"/>
      <c r="O6" s="542" t="s">
        <v>233</v>
      </c>
      <c r="P6" s="542"/>
      <c r="Q6" s="542"/>
      <c r="R6" s="542"/>
    </row>
    <row r="7" spans="1:18" ht="24" customHeight="1">
      <c r="A7" s="539" t="s">
        <v>199</v>
      </c>
      <c r="B7" s="539"/>
      <c r="C7" s="539"/>
      <c r="D7" s="536"/>
      <c r="E7" s="536" t="s">
        <v>234</v>
      </c>
      <c r="F7" s="536" t="s">
        <v>235</v>
      </c>
      <c r="G7" s="536" t="s">
        <v>236</v>
      </c>
      <c r="H7" s="536"/>
      <c r="I7" s="536"/>
      <c r="J7" s="536"/>
      <c r="K7" s="548" t="s">
        <v>237</v>
      </c>
      <c r="L7" s="548"/>
      <c r="M7" s="536" t="s">
        <v>238</v>
      </c>
      <c r="N7" s="536" t="s">
        <v>239</v>
      </c>
      <c r="O7" s="536" t="s">
        <v>240</v>
      </c>
      <c r="P7" s="536" t="s">
        <v>241</v>
      </c>
      <c r="Q7" s="536" t="s">
        <v>242</v>
      </c>
      <c r="R7" s="536" t="s">
        <v>243</v>
      </c>
    </row>
    <row r="8" spans="1:18" ht="12.75" customHeight="1">
      <c r="A8" s="539"/>
      <c r="B8" s="539" t="s">
        <v>200</v>
      </c>
      <c r="C8" s="539"/>
      <c r="D8" s="536"/>
      <c r="E8" s="536"/>
      <c r="F8" s="537"/>
      <c r="G8" s="536" t="s">
        <v>244</v>
      </c>
      <c r="H8" s="538" t="s">
        <v>245</v>
      </c>
      <c r="I8" s="538" t="s">
        <v>246</v>
      </c>
      <c r="J8" s="536" t="s">
        <v>247</v>
      </c>
      <c r="K8" s="536" t="s">
        <v>248</v>
      </c>
      <c r="L8" s="536" t="s">
        <v>249</v>
      </c>
      <c r="M8" s="537"/>
      <c r="N8" s="537"/>
      <c r="O8" s="536"/>
      <c r="P8" s="537"/>
      <c r="Q8" s="536"/>
      <c r="R8" s="537"/>
    </row>
    <row r="9" spans="1:18" ht="61.5" customHeight="1">
      <c r="A9" s="540"/>
      <c r="B9" s="540"/>
      <c r="C9" s="539"/>
      <c r="D9" s="536"/>
      <c r="E9" s="536"/>
      <c r="F9" s="537"/>
      <c r="G9" s="537"/>
      <c r="H9" s="536"/>
      <c r="I9" s="536"/>
      <c r="J9" s="537"/>
      <c r="K9" s="536"/>
      <c r="L9" s="536"/>
      <c r="M9" s="537"/>
      <c r="N9" s="537"/>
      <c r="O9" s="536"/>
      <c r="P9" s="537"/>
      <c r="Q9" s="536"/>
      <c r="R9" s="537"/>
    </row>
    <row r="10" spans="1:101" s="298" customFormat="1" ht="11.25">
      <c r="A10" s="224" t="s">
        <v>201</v>
      </c>
      <c r="B10" s="224" t="s">
        <v>202</v>
      </c>
      <c r="C10" s="224" t="s">
        <v>203</v>
      </c>
      <c r="D10" s="224" t="s">
        <v>204</v>
      </c>
      <c r="E10" s="232" t="s">
        <v>250</v>
      </c>
      <c r="F10" s="224" t="s">
        <v>251</v>
      </c>
      <c r="G10" s="224" t="s">
        <v>252</v>
      </c>
      <c r="H10" s="225">
        <v>-8</v>
      </c>
      <c r="I10" s="225">
        <v>-9</v>
      </c>
      <c r="J10" s="225">
        <v>-10</v>
      </c>
      <c r="K10" s="225">
        <v>-11</v>
      </c>
      <c r="L10" s="225">
        <v>-12</v>
      </c>
      <c r="M10" s="225">
        <v>-13</v>
      </c>
      <c r="N10" s="225">
        <v>-14</v>
      </c>
      <c r="O10" s="232" t="s">
        <v>392</v>
      </c>
      <c r="P10" s="225">
        <v>-16</v>
      </c>
      <c r="Q10" s="225">
        <v>-17</v>
      </c>
      <c r="R10" s="225">
        <v>-18</v>
      </c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</row>
    <row r="11" spans="1:18" s="55" customFormat="1" ht="22.5" customHeight="1">
      <c r="A11" s="141">
        <v>2</v>
      </c>
      <c r="B11" s="142" t="s">
        <v>89</v>
      </c>
      <c r="C11" s="143" t="s">
        <v>90</v>
      </c>
      <c r="D11" s="404">
        <f>D12+D15+D49+D50+D51+D52+D53+D54</f>
        <v>21945.74065</v>
      </c>
      <c r="E11" s="404">
        <f>E12+E15+E49+E50+E51+E52+E53+E54</f>
        <v>19965.30885</v>
      </c>
      <c r="F11" s="404">
        <f aca="true" t="shared" si="0" ref="F11:R11">F12+F15+F49+F50+F51+F52+F53+F54</f>
        <v>1123.09655</v>
      </c>
      <c r="G11" s="404">
        <f t="shared" si="0"/>
        <v>856.5745000000001</v>
      </c>
      <c r="H11" s="404">
        <f t="shared" si="0"/>
        <v>143.52649999999997</v>
      </c>
      <c r="I11" s="404">
        <f t="shared" si="0"/>
        <v>17763.497100000004</v>
      </c>
      <c r="J11" s="404">
        <f t="shared" si="0"/>
        <v>0.025</v>
      </c>
      <c r="K11" s="404">
        <f t="shared" si="0"/>
        <v>0</v>
      </c>
      <c r="L11" s="404">
        <f t="shared" si="0"/>
        <v>0</v>
      </c>
      <c r="M11" s="404">
        <f t="shared" si="0"/>
        <v>0</v>
      </c>
      <c r="N11" s="404">
        <f t="shared" si="0"/>
        <v>78.58919999999999</v>
      </c>
      <c r="O11" s="404">
        <f t="shared" si="0"/>
        <v>1980.4318</v>
      </c>
      <c r="P11" s="404">
        <f t="shared" si="0"/>
        <v>1437.1912000000002</v>
      </c>
      <c r="Q11" s="404">
        <f t="shared" si="0"/>
        <v>1.3433</v>
      </c>
      <c r="R11" s="404">
        <f t="shared" si="0"/>
        <v>541.8973000000001</v>
      </c>
    </row>
    <row r="12" spans="1:18" s="55" customFormat="1" ht="22.5" customHeight="1">
      <c r="A12" s="144" t="s">
        <v>91</v>
      </c>
      <c r="B12" s="145" t="s">
        <v>32</v>
      </c>
      <c r="C12" s="146" t="s">
        <v>92</v>
      </c>
      <c r="D12" s="405">
        <f>D13+D14</f>
        <v>1233.3831300000002</v>
      </c>
      <c r="E12" s="405">
        <f>E13+E14</f>
        <v>1232.0398300000002</v>
      </c>
      <c r="F12" s="405">
        <f aca="true" t="shared" si="1" ref="F12:R12">F13+F14</f>
        <v>1106.83133</v>
      </c>
      <c r="G12" s="405">
        <f t="shared" si="1"/>
        <v>108.7383</v>
      </c>
      <c r="H12" s="405">
        <f t="shared" si="1"/>
        <v>11.600500000000002</v>
      </c>
      <c r="I12" s="405">
        <f t="shared" si="1"/>
        <v>4.8447000000000005</v>
      </c>
      <c r="J12" s="405">
        <f>J13+J14</f>
        <v>0.025</v>
      </c>
      <c r="K12" s="405">
        <f t="shared" si="1"/>
        <v>0</v>
      </c>
      <c r="L12" s="405">
        <f t="shared" si="1"/>
        <v>0</v>
      </c>
      <c r="M12" s="405">
        <f t="shared" si="1"/>
        <v>0</v>
      </c>
      <c r="N12" s="405">
        <f t="shared" si="1"/>
        <v>0</v>
      </c>
      <c r="O12" s="405">
        <f t="shared" si="1"/>
        <v>1.3433</v>
      </c>
      <c r="P12" s="405">
        <f t="shared" si="1"/>
        <v>0</v>
      </c>
      <c r="Q12" s="405">
        <f t="shared" si="1"/>
        <v>1.3433</v>
      </c>
      <c r="R12" s="405">
        <f t="shared" si="1"/>
        <v>0</v>
      </c>
    </row>
    <row r="13" spans="1:18" ht="22.5" customHeight="1">
      <c r="A13" s="147" t="s">
        <v>93</v>
      </c>
      <c r="B13" s="148" t="s">
        <v>207</v>
      </c>
      <c r="C13" s="149" t="s">
        <v>24</v>
      </c>
      <c r="D13" s="406">
        <f>E13+O13</f>
        <v>1131.60363</v>
      </c>
      <c r="E13" s="406">
        <f>SUM(F13:N13)</f>
        <v>1130.26033</v>
      </c>
      <c r="F13" s="407">
        <f>'[2]03-PhiNN'!F13+'[3]03-PhiNN'!F13+'[4]03-PhiNN'!F13+'[5]03-PhiNN'!F13+'[6]03-PhiNN'!F13+'[7]03-PhiNN'!F13+'[8]03-PhiNN'!F13+'[9]03-PhiNN'!F13+'[10]03-PhiNN'!F13+'[11]03-PhiNN'!F13+'[12]03-PhiNN'!F13+'[13]03-PhiNN'!F13+'[14]03-PhiNN'!F13+'[15]03-PhiNN'!F13</f>
        <v>1006.00833</v>
      </c>
      <c r="G13" s="407">
        <f>'[2]03-PhiNN'!G13+'[3]03-PhiNN'!G13+'[4]03-PhiNN'!G13+'[5]03-PhiNN'!G13+'[6]03-PhiNN'!G13+'[7]03-PhiNN'!G13+'[8]03-PhiNN'!G13+'[9]03-PhiNN'!G13+'[10]03-PhiNN'!G13+'[11]03-PhiNN'!G13+'[12]03-PhiNN'!G13+'[13]03-PhiNN'!G13+'[14]03-PhiNN'!G13+'[15]03-PhiNN'!G13</f>
        <v>108.7319</v>
      </c>
      <c r="H13" s="407">
        <f>'[2]03-PhiNN'!H13+'[3]03-PhiNN'!H13+'[4]03-PhiNN'!H13+'[5]03-PhiNN'!H13+'[6]03-PhiNN'!H13+'[7]03-PhiNN'!H13+'[8]03-PhiNN'!H13+'[9]03-PhiNN'!H13+'[10]03-PhiNN'!H13+'[11]03-PhiNN'!H13+'[12]03-PhiNN'!H13+'[13]03-PhiNN'!H13+'[14]03-PhiNN'!H13+'[15]03-PhiNN'!H13</f>
        <v>10.675400000000002</v>
      </c>
      <c r="I13" s="407">
        <f>'[2]03-PhiNN'!I13+'[3]03-PhiNN'!I13+'[4]03-PhiNN'!I13+'[5]03-PhiNN'!I13+'[6]03-PhiNN'!I13+'[7]03-PhiNN'!I13+'[8]03-PhiNN'!I13+'[9]03-PhiNN'!I13+'[10]03-PhiNN'!I13+'[11]03-PhiNN'!I13+'[12]03-PhiNN'!I13+'[13]03-PhiNN'!I13+'[14]03-PhiNN'!I13+'[15]03-PhiNN'!I13</f>
        <v>4.8447000000000005</v>
      </c>
      <c r="J13" s="407">
        <f>'[2]03-PhiNN'!J13+'[3]03-PhiNN'!J13+'[4]03-PhiNN'!J13+'[5]03-PhiNN'!J13+'[6]03-PhiNN'!J13+'[7]03-PhiNN'!J13+'[8]03-PhiNN'!J13+'[9]03-PhiNN'!J13+'[10]03-PhiNN'!J13+'[11]03-PhiNN'!J13+'[12]03-PhiNN'!J13+'[13]03-PhiNN'!J13+'[14]03-PhiNN'!J13+'[15]03-PhiNN'!J13</f>
        <v>0</v>
      </c>
      <c r="K13" s="407">
        <f>'[2]03-PhiNN'!K13+'[3]03-PhiNN'!K13+'[4]03-PhiNN'!K13+'[5]03-PhiNN'!K13+'[6]03-PhiNN'!K13+'[7]03-PhiNN'!K13+'[8]03-PhiNN'!K13+'[9]03-PhiNN'!K13+'[10]03-PhiNN'!K13+'[11]03-PhiNN'!K13+'[12]03-PhiNN'!K13+'[13]03-PhiNN'!K13+'[14]03-PhiNN'!K13+'[15]03-PhiNN'!K13</f>
        <v>0</v>
      </c>
      <c r="L13" s="407">
        <f>'[2]03-PhiNN'!L13+'[3]03-PhiNN'!L13+'[4]03-PhiNN'!L13+'[5]03-PhiNN'!L13+'[6]03-PhiNN'!L13+'[7]03-PhiNN'!L13+'[8]03-PhiNN'!L13+'[9]03-PhiNN'!L13+'[10]03-PhiNN'!L13+'[11]03-PhiNN'!L13+'[12]03-PhiNN'!L13+'[13]03-PhiNN'!L13+'[14]03-PhiNN'!L13+'[15]03-PhiNN'!L13</f>
        <v>0</v>
      </c>
      <c r="M13" s="407">
        <f>'[2]03-PhiNN'!M13+'[3]03-PhiNN'!M13+'[4]03-PhiNN'!M13+'[5]03-PhiNN'!M13+'[6]03-PhiNN'!M13+'[7]03-PhiNN'!M13+'[8]03-PhiNN'!M13+'[9]03-PhiNN'!M13+'[10]03-PhiNN'!M13+'[11]03-PhiNN'!M13+'[12]03-PhiNN'!M13+'[13]03-PhiNN'!M13+'[14]03-PhiNN'!M13+'[15]03-PhiNN'!M13</f>
        <v>0</v>
      </c>
      <c r="N13" s="407">
        <f>'[2]03-PhiNN'!N13+'[3]03-PhiNN'!N13+'[4]03-PhiNN'!N13+'[5]03-PhiNN'!N13+'[6]03-PhiNN'!N13+'[7]03-PhiNN'!N13+'[8]03-PhiNN'!N13+'[9]03-PhiNN'!N13+'[10]03-PhiNN'!N13+'[11]03-PhiNN'!N13+'[12]03-PhiNN'!N13+'[13]03-PhiNN'!N13+'[14]03-PhiNN'!N13+'[15]03-PhiNN'!N13</f>
        <v>0</v>
      </c>
      <c r="O13" s="406">
        <f>SUM(P13:R13)</f>
        <v>1.3433</v>
      </c>
      <c r="P13" s="407">
        <f>'[2]03-PhiNN'!P13+'[3]03-PhiNN'!P13+'[4]03-PhiNN'!P13+'[5]03-PhiNN'!P13+'[6]03-PhiNN'!P13+'[7]03-PhiNN'!P13+'[8]03-PhiNN'!P13+'[9]03-PhiNN'!P13+'[10]03-PhiNN'!P13+'[11]03-PhiNN'!P13+'[12]03-PhiNN'!P13+'[13]03-PhiNN'!P13+'[14]03-PhiNN'!P13+'[15]03-PhiNN'!P13</f>
        <v>0</v>
      </c>
      <c r="Q13" s="407">
        <f>'[2]03-PhiNN'!Q13+'[3]03-PhiNN'!Q13+'[4]03-PhiNN'!Q13+'[5]03-PhiNN'!Q13+'[6]03-PhiNN'!Q13+'[7]03-PhiNN'!Q13+'[8]03-PhiNN'!Q13+'[9]03-PhiNN'!Q13+'[10]03-PhiNN'!Q13+'[11]03-PhiNN'!Q13+'[12]03-PhiNN'!Q13+'[13]03-PhiNN'!Q13+'[14]03-PhiNN'!Q13+'[15]03-PhiNN'!Q13</f>
        <v>1.3433</v>
      </c>
      <c r="R13" s="407">
        <f>'[2]03-PhiNN'!R13+'[3]03-PhiNN'!R13+'[4]03-PhiNN'!R13+'[5]03-PhiNN'!R13+'[6]03-PhiNN'!R13+'[7]03-PhiNN'!R13+'[8]03-PhiNN'!R13+'[9]03-PhiNN'!R13+'[10]03-PhiNN'!R13+'[11]03-PhiNN'!R13+'[12]03-PhiNN'!R13+'[13]03-PhiNN'!R13+'[14]03-PhiNN'!R13+'[15]03-PhiNN'!R13</f>
        <v>0</v>
      </c>
    </row>
    <row r="14" spans="1:18" ht="22.5" customHeight="1">
      <c r="A14" s="147" t="s">
        <v>95</v>
      </c>
      <c r="B14" s="148" t="s">
        <v>96</v>
      </c>
      <c r="C14" s="149" t="s">
        <v>97</v>
      </c>
      <c r="D14" s="406">
        <f>E14+O14</f>
        <v>101.77950000000001</v>
      </c>
      <c r="E14" s="406">
        <f>SUM(F14:N14)</f>
        <v>101.77950000000001</v>
      </c>
      <c r="F14" s="407">
        <f>'[2]03-PhiNN'!F14+'[3]03-PhiNN'!F14+'[4]03-PhiNN'!F14+'[5]03-PhiNN'!F14+'[6]03-PhiNN'!F14+'[7]03-PhiNN'!F14+'[8]03-PhiNN'!F14+'[9]03-PhiNN'!F14+'[10]03-PhiNN'!F14+'[11]03-PhiNN'!F14+'[12]03-PhiNN'!F14+'[13]03-PhiNN'!F14+'[14]03-PhiNN'!F14+'[15]03-PhiNN'!F14</f>
        <v>100.82300000000001</v>
      </c>
      <c r="G14" s="407">
        <f>'[2]03-PhiNN'!G14+'[3]03-PhiNN'!G14+'[4]03-PhiNN'!G14+'[5]03-PhiNN'!G14+'[6]03-PhiNN'!G14+'[7]03-PhiNN'!G14+'[8]03-PhiNN'!G14+'[9]03-PhiNN'!G14+'[10]03-PhiNN'!G14+'[11]03-PhiNN'!G14+'[12]03-PhiNN'!G14+'[13]03-PhiNN'!G14+'[14]03-PhiNN'!G14+'[15]03-PhiNN'!G14</f>
        <v>0.0064</v>
      </c>
      <c r="H14" s="407">
        <f>'[2]03-PhiNN'!H14+'[3]03-PhiNN'!H14+'[4]03-PhiNN'!H14+'[5]03-PhiNN'!H14+'[6]03-PhiNN'!H14+'[7]03-PhiNN'!H14+'[8]03-PhiNN'!H14+'[9]03-PhiNN'!H14+'[10]03-PhiNN'!H14+'[11]03-PhiNN'!H14+'[12]03-PhiNN'!H14+'[13]03-PhiNN'!H14+'[14]03-PhiNN'!H14+'[15]03-PhiNN'!H14</f>
        <v>0.9251</v>
      </c>
      <c r="I14" s="407">
        <f>'[2]03-PhiNN'!I14+'[3]03-PhiNN'!I14+'[4]03-PhiNN'!I14+'[5]03-PhiNN'!I14+'[6]03-PhiNN'!I14+'[7]03-PhiNN'!I14+'[8]03-PhiNN'!I14+'[9]03-PhiNN'!I14+'[10]03-PhiNN'!I14+'[11]03-PhiNN'!I14+'[12]03-PhiNN'!I14+'[13]03-PhiNN'!I14+'[14]03-PhiNN'!I14+'[15]03-PhiNN'!I14</f>
        <v>0</v>
      </c>
      <c r="J14" s="407">
        <f>'[2]03-PhiNN'!J14+'[3]03-PhiNN'!J14+'[4]03-PhiNN'!J14+'[5]03-PhiNN'!J14+'[6]03-PhiNN'!J14+'[7]03-PhiNN'!J14+'[8]03-PhiNN'!J14+'[9]03-PhiNN'!J14+'[10]03-PhiNN'!J14+'[11]03-PhiNN'!J14+'[12]03-PhiNN'!J14+'[13]03-PhiNN'!J14+'[14]03-PhiNN'!J14+'[15]03-PhiNN'!J14</f>
        <v>0.025</v>
      </c>
      <c r="K14" s="407">
        <f>'[2]03-PhiNN'!K14+'[3]03-PhiNN'!K14+'[4]03-PhiNN'!K14+'[5]03-PhiNN'!K14+'[6]03-PhiNN'!K14+'[7]03-PhiNN'!K14+'[8]03-PhiNN'!K14+'[9]03-PhiNN'!K14+'[10]03-PhiNN'!K14+'[11]03-PhiNN'!K14+'[12]03-PhiNN'!K14+'[13]03-PhiNN'!K14+'[14]03-PhiNN'!K14+'[15]03-PhiNN'!K14</f>
        <v>0</v>
      </c>
      <c r="L14" s="407">
        <f>'[2]03-PhiNN'!L14+'[3]03-PhiNN'!L14+'[4]03-PhiNN'!L14+'[5]03-PhiNN'!L14+'[6]03-PhiNN'!L14+'[7]03-PhiNN'!L14+'[8]03-PhiNN'!L14+'[9]03-PhiNN'!L14+'[10]03-PhiNN'!L14+'[11]03-PhiNN'!L14+'[12]03-PhiNN'!L14+'[13]03-PhiNN'!L14+'[14]03-PhiNN'!L14+'[15]03-PhiNN'!L14</f>
        <v>0</v>
      </c>
      <c r="M14" s="407">
        <f>'[2]03-PhiNN'!M14+'[3]03-PhiNN'!M14+'[4]03-PhiNN'!M14+'[5]03-PhiNN'!M14+'[6]03-PhiNN'!M14+'[7]03-PhiNN'!M14+'[8]03-PhiNN'!M14+'[9]03-PhiNN'!M14+'[10]03-PhiNN'!M14+'[11]03-PhiNN'!M14+'[12]03-PhiNN'!M14+'[13]03-PhiNN'!M14+'[14]03-PhiNN'!M14+'[15]03-PhiNN'!M14</f>
        <v>0</v>
      </c>
      <c r="N14" s="407">
        <f>'[2]03-PhiNN'!N14+'[3]03-PhiNN'!N14+'[4]03-PhiNN'!N14+'[5]03-PhiNN'!N14+'[6]03-PhiNN'!N14+'[7]03-PhiNN'!N14+'[8]03-PhiNN'!N14+'[9]03-PhiNN'!N14+'[10]03-PhiNN'!N14+'[11]03-PhiNN'!N14+'[12]03-PhiNN'!N14+'[13]03-PhiNN'!N14+'[14]03-PhiNN'!N14+'[15]03-PhiNN'!N14</f>
        <v>0</v>
      </c>
      <c r="O14" s="406">
        <f>SUM(P14:R14)</f>
        <v>0</v>
      </c>
      <c r="P14" s="407">
        <f>'[2]03-PhiNN'!P14+'[3]03-PhiNN'!P14+'[4]03-PhiNN'!P14+'[5]03-PhiNN'!P14+'[6]03-PhiNN'!P14+'[7]03-PhiNN'!P14+'[8]03-PhiNN'!P14+'[9]03-PhiNN'!P14+'[10]03-PhiNN'!P14+'[11]03-PhiNN'!P14+'[12]03-PhiNN'!P14+'[13]03-PhiNN'!P14+'[14]03-PhiNN'!P14+'[15]03-PhiNN'!P14</f>
        <v>0</v>
      </c>
      <c r="Q14" s="407">
        <f>'[2]03-PhiNN'!Q14+'[3]03-PhiNN'!Q14+'[4]03-PhiNN'!Q14+'[5]03-PhiNN'!Q14+'[6]03-PhiNN'!Q14+'[7]03-PhiNN'!Q14+'[8]03-PhiNN'!Q14+'[9]03-PhiNN'!Q14+'[10]03-PhiNN'!Q14+'[11]03-PhiNN'!Q14+'[12]03-PhiNN'!Q14+'[13]03-PhiNN'!Q14+'[14]03-PhiNN'!Q14+'[15]03-PhiNN'!Q14</f>
        <v>0</v>
      </c>
      <c r="R14" s="407">
        <f>'[2]03-PhiNN'!R14+'[3]03-PhiNN'!R14+'[4]03-PhiNN'!R14+'[5]03-PhiNN'!R14+'[6]03-PhiNN'!R14+'[7]03-PhiNN'!R14+'[8]03-PhiNN'!R14+'[9]03-PhiNN'!R14+'[10]03-PhiNN'!R14+'[11]03-PhiNN'!R14+'[12]03-PhiNN'!R14+'[13]03-PhiNN'!R14+'[14]03-PhiNN'!R14+'[15]03-PhiNN'!R14</f>
        <v>0</v>
      </c>
    </row>
    <row r="15" spans="1:18" s="55" customFormat="1" ht="22.5" customHeight="1">
      <c r="A15" s="144" t="s">
        <v>98</v>
      </c>
      <c r="B15" s="145" t="s">
        <v>99</v>
      </c>
      <c r="C15" s="146" t="s">
        <v>100</v>
      </c>
      <c r="D15" s="405">
        <f>D16+D17+D18+D19+D29+D37</f>
        <v>1784.5664199999997</v>
      </c>
      <c r="E15" s="405">
        <f>E16+E17+E18+E19+E29+E37</f>
        <v>651.98632</v>
      </c>
      <c r="F15" s="405">
        <f aca="true" t="shared" si="2" ref="F15:R15">F16+F17+F18+F19+F29+F37</f>
        <v>8.39292</v>
      </c>
      <c r="G15" s="405">
        <f t="shared" si="2"/>
        <v>438.67240000000004</v>
      </c>
      <c r="H15" s="405">
        <f>H16+H17+H18+H19+H29+H37</f>
        <v>83.49470000000001</v>
      </c>
      <c r="I15" s="405">
        <f>I16+I17+I18+I19+I29+I37</f>
        <v>121.25319999999999</v>
      </c>
      <c r="J15" s="405">
        <f t="shared" si="2"/>
        <v>0</v>
      </c>
      <c r="K15" s="405">
        <f t="shared" si="2"/>
        <v>0</v>
      </c>
      <c r="L15" s="405">
        <f t="shared" si="2"/>
        <v>0</v>
      </c>
      <c r="M15" s="405">
        <f t="shared" si="2"/>
        <v>0</v>
      </c>
      <c r="N15" s="405">
        <f t="shared" si="2"/>
        <v>0.1731</v>
      </c>
      <c r="O15" s="405">
        <f t="shared" si="2"/>
        <v>1132.5801</v>
      </c>
      <c r="P15" s="405">
        <f t="shared" si="2"/>
        <v>1007.0970000000001</v>
      </c>
      <c r="Q15" s="405">
        <f t="shared" si="2"/>
        <v>0</v>
      </c>
      <c r="R15" s="405">
        <f t="shared" si="2"/>
        <v>125.48310000000001</v>
      </c>
    </row>
    <row r="16" spans="1:18" ht="22.5" customHeight="1">
      <c r="A16" s="147" t="s">
        <v>101</v>
      </c>
      <c r="B16" s="148" t="s">
        <v>102</v>
      </c>
      <c r="C16" s="149" t="s">
        <v>30</v>
      </c>
      <c r="D16" s="406">
        <f>E16+O16</f>
        <v>14.5366</v>
      </c>
      <c r="E16" s="406">
        <f>SUM(F16:N16)</f>
        <v>14.5366</v>
      </c>
      <c r="F16" s="407">
        <f>'[2]03-PhiNN'!F16+'[3]03-PhiNN'!F16+'[4]03-PhiNN'!F16+'[5]03-PhiNN'!F16+'[6]03-PhiNN'!F16+'[7]03-PhiNN'!F16+'[8]03-PhiNN'!F16+'[9]03-PhiNN'!F16+'[10]03-PhiNN'!F16+'[11]03-PhiNN'!F16+'[12]03-PhiNN'!F16+'[13]03-PhiNN'!F16+'[14]03-PhiNN'!F16+'[15]03-PhiNN'!F16</f>
        <v>0</v>
      </c>
      <c r="G16" s="407">
        <f>'[2]03-PhiNN'!G16+'[3]03-PhiNN'!G16+'[4]03-PhiNN'!G16+'[5]03-PhiNN'!G16+'[6]03-PhiNN'!G16+'[7]03-PhiNN'!G16+'[8]03-PhiNN'!G16+'[9]03-PhiNN'!G16+'[10]03-PhiNN'!G16+'[11]03-PhiNN'!G16+'[12]03-PhiNN'!G16+'[13]03-PhiNN'!G16+'[14]03-PhiNN'!G16+'[15]03-PhiNN'!G16</f>
        <v>0</v>
      </c>
      <c r="H16" s="407">
        <f>'[2]03-PhiNN'!H16+'[3]03-PhiNN'!H16+'[4]03-PhiNN'!H16+'[5]03-PhiNN'!H16+'[6]03-PhiNN'!H16+'[7]03-PhiNN'!H16+'[8]03-PhiNN'!H16+'[9]03-PhiNN'!H16+'[10]03-PhiNN'!H16+'[11]03-PhiNN'!H16+'[12]03-PhiNN'!H16+'[13]03-PhiNN'!H16+'[14]03-PhiNN'!H16+'[15]03-PhiNN'!H16</f>
        <v>14.4927</v>
      </c>
      <c r="I16" s="407">
        <f>'[2]03-PhiNN'!I16+'[3]03-PhiNN'!I16+'[4]03-PhiNN'!I16+'[5]03-PhiNN'!I16+'[6]03-PhiNN'!I16+'[7]03-PhiNN'!I16+'[8]03-PhiNN'!I16+'[9]03-PhiNN'!I16+'[10]03-PhiNN'!I16+'[11]03-PhiNN'!I16+'[12]03-PhiNN'!I16+'[13]03-PhiNN'!I16+'[14]03-PhiNN'!I16+'[15]03-PhiNN'!I16</f>
        <v>0.0439</v>
      </c>
      <c r="J16" s="407">
        <f>'[2]03-PhiNN'!J16+'[3]03-PhiNN'!J16+'[4]03-PhiNN'!J16+'[5]03-PhiNN'!J16+'[6]03-PhiNN'!J16+'[7]03-PhiNN'!J16+'[8]03-PhiNN'!J16+'[9]03-PhiNN'!J16+'[10]03-PhiNN'!J16+'[11]03-PhiNN'!J16+'[12]03-PhiNN'!J16+'[13]03-PhiNN'!J16+'[14]03-PhiNN'!J16+'[15]03-PhiNN'!J16</f>
        <v>0</v>
      </c>
      <c r="K16" s="407">
        <f>'[2]03-PhiNN'!K16+'[3]03-PhiNN'!K16+'[4]03-PhiNN'!K16+'[5]03-PhiNN'!K16+'[6]03-PhiNN'!K16+'[7]03-PhiNN'!K16+'[8]03-PhiNN'!K16+'[9]03-PhiNN'!K16+'[10]03-PhiNN'!K16+'[11]03-PhiNN'!K16+'[12]03-PhiNN'!K16+'[13]03-PhiNN'!K16+'[14]03-PhiNN'!K16+'[15]03-PhiNN'!K16</f>
        <v>0</v>
      </c>
      <c r="L16" s="407">
        <f>'[2]03-PhiNN'!L16+'[3]03-PhiNN'!L16+'[4]03-PhiNN'!L16+'[5]03-PhiNN'!L16+'[6]03-PhiNN'!L16+'[7]03-PhiNN'!L16+'[8]03-PhiNN'!L16+'[9]03-PhiNN'!L16+'[10]03-PhiNN'!L16+'[11]03-PhiNN'!L16+'[12]03-PhiNN'!L16+'[13]03-PhiNN'!L16+'[14]03-PhiNN'!L16+'[15]03-PhiNN'!L16</f>
        <v>0</v>
      </c>
      <c r="M16" s="407">
        <f>'[2]03-PhiNN'!M16+'[3]03-PhiNN'!M16+'[4]03-PhiNN'!M16+'[5]03-PhiNN'!M16+'[6]03-PhiNN'!M16+'[7]03-PhiNN'!M16+'[8]03-PhiNN'!M16+'[9]03-PhiNN'!M16+'[10]03-PhiNN'!M16+'[11]03-PhiNN'!M16+'[12]03-PhiNN'!M16+'[13]03-PhiNN'!M16+'[14]03-PhiNN'!M16+'[15]03-PhiNN'!M16</f>
        <v>0</v>
      </c>
      <c r="N16" s="407">
        <f>'[2]03-PhiNN'!N16+'[3]03-PhiNN'!N16+'[4]03-PhiNN'!N16+'[5]03-PhiNN'!N16+'[6]03-PhiNN'!N16+'[7]03-PhiNN'!N16+'[8]03-PhiNN'!N16+'[9]03-PhiNN'!N16+'[10]03-PhiNN'!N16+'[11]03-PhiNN'!N16+'[12]03-PhiNN'!N16+'[13]03-PhiNN'!N16+'[14]03-PhiNN'!N16+'[15]03-PhiNN'!N16</f>
        <v>0</v>
      </c>
      <c r="O16" s="406">
        <f>SUM(P16:R16)</f>
        <v>0</v>
      </c>
      <c r="P16" s="407">
        <f>'[2]03-PhiNN'!P16+'[3]03-PhiNN'!P16+'[4]03-PhiNN'!P16+'[5]03-PhiNN'!P16+'[6]03-PhiNN'!P16+'[7]03-PhiNN'!P16+'[8]03-PhiNN'!P16+'[9]03-PhiNN'!P16+'[10]03-PhiNN'!P16+'[11]03-PhiNN'!P16+'[12]03-PhiNN'!P16+'[13]03-PhiNN'!P16+'[14]03-PhiNN'!P16+'[15]03-PhiNN'!P16</f>
        <v>0</v>
      </c>
      <c r="Q16" s="407">
        <f>'[2]03-PhiNN'!Q16+'[3]03-PhiNN'!Q16+'[4]03-PhiNN'!Q16+'[5]03-PhiNN'!Q16+'[6]03-PhiNN'!Q16+'[7]03-PhiNN'!Q16+'[8]03-PhiNN'!Q16+'[9]03-PhiNN'!Q16+'[10]03-PhiNN'!Q16+'[11]03-PhiNN'!Q16+'[12]03-PhiNN'!Q16+'[13]03-PhiNN'!Q16+'[14]03-PhiNN'!Q16+'[15]03-PhiNN'!Q16</f>
        <v>0</v>
      </c>
      <c r="R16" s="407">
        <f>'[2]03-PhiNN'!R16+'[3]03-PhiNN'!R16+'[4]03-PhiNN'!R16+'[5]03-PhiNN'!R16+'[6]03-PhiNN'!R16+'[7]03-PhiNN'!R16+'[8]03-PhiNN'!R16+'[9]03-PhiNN'!R16+'[10]03-PhiNN'!R16+'[11]03-PhiNN'!R16+'[12]03-PhiNN'!R16+'[13]03-PhiNN'!R16+'[14]03-PhiNN'!R16+'[15]03-PhiNN'!R16</f>
        <v>0</v>
      </c>
    </row>
    <row r="17" spans="1:18" ht="22.5" customHeight="1">
      <c r="A17" s="147" t="s">
        <v>103</v>
      </c>
      <c r="B17" s="148" t="s">
        <v>104</v>
      </c>
      <c r="C17" s="149" t="s">
        <v>105</v>
      </c>
      <c r="D17" s="406">
        <f>E17+O17</f>
        <v>4.5893</v>
      </c>
      <c r="E17" s="406">
        <f>SUM(F17:N17)</f>
        <v>4.5893</v>
      </c>
      <c r="F17" s="407">
        <f>'[2]03-PhiNN'!F17+'[3]03-PhiNN'!F17+'[4]03-PhiNN'!F17+'[5]03-PhiNN'!F17+'[6]03-PhiNN'!F17+'[7]03-PhiNN'!F17+'[8]03-PhiNN'!F17+'[9]03-PhiNN'!F17+'[10]03-PhiNN'!F17+'[11]03-PhiNN'!F17+'[12]03-PhiNN'!F17+'[13]03-PhiNN'!F17+'[14]03-PhiNN'!F17+'[15]03-PhiNN'!F17</f>
        <v>0</v>
      </c>
      <c r="G17" s="407">
        <f>'[2]03-PhiNN'!G17+'[3]03-PhiNN'!G17+'[4]03-PhiNN'!G17+'[5]03-PhiNN'!G17+'[6]03-PhiNN'!G17+'[7]03-PhiNN'!G17+'[8]03-PhiNN'!G17+'[9]03-PhiNN'!G17+'[10]03-PhiNN'!G17+'[11]03-PhiNN'!G17+'[12]03-PhiNN'!G17+'[13]03-PhiNN'!G17+'[14]03-PhiNN'!G17+'[15]03-PhiNN'!G17</f>
        <v>0</v>
      </c>
      <c r="H17" s="407">
        <f>'[2]03-PhiNN'!H17+'[3]03-PhiNN'!H17+'[4]03-PhiNN'!H17+'[5]03-PhiNN'!H17+'[6]03-PhiNN'!H17+'[7]03-PhiNN'!H17+'[8]03-PhiNN'!H17+'[9]03-PhiNN'!H17+'[10]03-PhiNN'!H17+'[11]03-PhiNN'!H17+'[12]03-PhiNN'!H17+'[13]03-PhiNN'!H17+'[14]03-PhiNN'!H17+'[15]03-PhiNN'!H17</f>
        <v>4.5893</v>
      </c>
      <c r="I17" s="407">
        <f>'[2]03-PhiNN'!I17+'[3]03-PhiNN'!I17+'[4]03-PhiNN'!I17+'[5]03-PhiNN'!I17+'[6]03-PhiNN'!I17+'[7]03-PhiNN'!I17+'[8]03-PhiNN'!I17+'[9]03-PhiNN'!I17+'[10]03-PhiNN'!I17+'[11]03-PhiNN'!I17+'[12]03-PhiNN'!I17+'[13]03-PhiNN'!I17+'[14]03-PhiNN'!I17+'[15]03-PhiNN'!I17</f>
        <v>0</v>
      </c>
      <c r="J17" s="407">
        <f>'[2]03-PhiNN'!J17+'[3]03-PhiNN'!J17+'[4]03-PhiNN'!J17+'[5]03-PhiNN'!J17+'[6]03-PhiNN'!J17+'[7]03-PhiNN'!J17+'[8]03-PhiNN'!J17+'[9]03-PhiNN'!J17+'[10]03-PhiNN'!J17+'[11]03-PhiNN'!J17+'[12]03-PhiNN'!J17+'[13]03-PhiNN'!J17+'[14]03-PhiNN'!J17+'[15]03-PhiNN'!J17</f>
        <v>0</v>
      </c>
      <c r="K17" s="407">
        <f>'[2]03-PhiNN'!K17+'[3]03-PhiNN'!K17+'[4]03-PhiNN'!K17+'[5]03-PhiNN'!K17+'[6]03-PhiNN'!K17+'[7]03-PhiNN'!K17+'[8]03-PhiNN'!K17+'[9]03-PhiNN'!K17+'[10]03-PhiNN'!K17+'[11]03-PhiNN'!K17+'[12]03-PhiNN'!K17+'[13]03-PhiNN'!K17+'[14]03-PhiNN'!K17+'[15]03-PhiNN'!K17</f>
        <v>0</v>
      </c>
      <c r="L17" s="407">
        <f>'[2]03-PhiNN'!L17+'[3]03-PhiNN'!L17+'[4]03-PhiNN'!L17+'[5]03-PhiNN'!L17+'[6]03-PhiNN'!L17+'[7]03-PhiNN'!L17+'[8]03-PhiNN'!L17+'[9]03-PhiNN'!L17+'[10]03-PhiNN'!L17+'[11]03-PhiNN'!L17+'[12]03-PhiNN'!L17+'[13]03-PhiNN'!L17+'[14]03-PhiNN'!L17+'[15]03-PhiNN'!L17</f>
        <v>0</v>
      </c>
      <c r="M17" s="407">
        <f>'[2]03-PhiNN'!M17+'[3]03-PhiNN'!M17+'[4]03-PhiNN'!M17+'[5]03-PhiNN'!M17+'[6]03-PhiNN'!M17+'[7]03-PhiNN'!M17+'[8]03-PhiNN'!M17+'[9]03-PhiNN'!M17+'[10]03-PhiNN'!M17+'[11]03-PhiNN'!M17+'[12]03-PhiNN'!M17+'[13]03-PhiNN'!M17+'[14]03-PhiNN'!M17+'[15]03-PhiNN'!M17</f>
        <v>0</v>
      </c>
      <c r="N17" s="407">
        <f>'[2]03-PhiNN'!N17+'[3]03-PhiNN'!N17+'[4]03-PhiNN'!N17+'[5]03-PhiNN'!N17+'[6]03-PhiNN'!N17+'[7]03-PhiNN'!N17+'[8]03-PhiNN'!N17+'[9]03-PhiNN'!N17+'[10]03-PhiNN'!N17+'[11]03-PhiNN'!N17+'[12]03-PhiNN'!N17+'[13]03-PhiNN'!N17+'[14]03-PhiNN'!N17+'[15]03-PhiNN'!N17</f>
        <v>0</v>
      </c>
      <c r="O17" s="406">
        <f>SUM(P17:R17)</f>
        <v>0</v>
      </c>
      <c r="P17" s="407">
        <f>'[2]03-PhiNN'!P17+'[3]03-PhiNN'!P17+'[4]03-PhiNN'!P17+'[5]03-PhiNN'!P17+'[6]03-PhiNN'!P17+'[7]03-PhiNN'!P17+'[8]03-PhiNN'!P17+'[9]03-PhiNN'!P17+'[10]03-PhiNN'!P17+'[11]03-PhiNN'!P17+'[12]03-PhiNN'!P17+'[13]03-PhiNN'!P17+'[14]03-PhiNN'!P17+'[15]03-PhiNN'!P17</f>
        <v>0</v>
      </c>
      <c r="Q17" s="407">
        <f>'[2]03-PhiNN'!Q17+'[3]03-PhiNN'!Q17+'[4]03-PhiNN'!Q17+'[5]03-PhiNN'!Q17+'[6]03-PhiNN'!Q17+'[7]03-PhiNN'!Q17+'[8]03-PhiNN'!Q17+'[9]03-PhiNN'!Q17+'[10]03-PhiNN'!Q17+'[11]03-PhiNN'!Q17+'[12]03-PhiNN'!Q17+'[13]03-PhiNN'!Q17+'[14]03-PhiNN'!Q17+'[15]03-PhiNN'!Q17</f>
        <v>0</v>
      </c>
      <c r="R17" s="407">
        <f>'[2]03-PhiNN'!R17+'[3]03-PhiNN'!R17+'[4]03-PhiNN'!R17+'[5]03-PhiNN'!R17+'[6]03-PhiNN'!R17+'[7]03-PhiNN'!R17+'[8]03-PhiNN'!R17+'[9]03-PhiNN'!R17+'[10]03-PhiNN'!R17+'[11]03-PhiNN'!R17+'[12]03-PhiNN'!R17+'[13]03-PhiNN'!R17+'[14]03-PhiNN'!R17+'[15]03-PhiNN'!R17</f>
        <v>0</v>
      </c>
    </row>
    <row r="18" spans="1:18" ht="22.5" customHeight="1">
      <c r="A18" s="147" t="s">
        <v>106</v>
      </c>
      <c r="B18" s="148" t="s">
        <v>107</v>
      </c>
      <c r="C18" s="149" t="s">
        <v>108</v>
      </c>
      <c r="D18" s="406">
        <f>E18+O18</f>
        <v>7.2148</v>
      </c>
      <c r="E18" s="406">
        <f>SUM(F18:N18)</f>
        <v>7.2148</v>
      </c>
      <c r="F18" s="407">
        <f>'[2]03-PhiNN'!F18+'[3]03-PhiNN'!F18+'[4]03-PhiNN'!F18+'[5]03-PhiNN'!F18+'[6]03-PhiNN'!F18+'[7]03-PhiNN'!F18+'[8]03-PhiNN'!F18+'[9]03-PhiNN'!F18+'[10]03-PhiNN'!F18+'[11]03-PhiNN'!F18+'[12]03-PhiNN'!F18+'[13]03-PhiNN'!F18+'[14]03-PhiNN'!F18+'[15]03-PhiNN'!F18</f>
        <v>0</v>
      </c>
      <c r="G18" s="407">
        <f>'[2]03-PhiNN'!G18+'[3]03-PhiNN'!G18+'[4]03-PhiNN'!G18+'[5]03-PhiNN'!G18+'[6]03-PhiNN'!G18+'[7]03-PhiNN'!G18+'[8]03-PhiNN'!G18+'[9]03-PhiNN'!G18+'[10]03-PhiNN'!G18+'[11]03-PhiNN'!G18+'[12]03-PhiNN'!G18+'[13]03-PhiNN'!G18+'[14]03-PhiNN'!G18+'[15]03-PhiNN'!G18</f>
        <v>0</v>
      </c>
      <c r="H18" s="407">
        <f>'[2]03-PhiNN'!H18+'[3]03-PhiNN'!H18+'[4]03-PhiNN'!H18+'[5]03-PhiNN'!H18+'[6]03-PhiNN'!H18+'[7]03-PhiNN'!H18+'[8]03-PhiNN'!H18+'[9]03-PhiNN'!H18+'[10]03-PhiNN'!H18+'[11]03-PhiNN'!H18+'[12]03-PhiNN'!H18+'[13]03-PhiNN'!H18+'[14]03-PhiNN'!H18+'[15]03-PhiNN'!H18</f>
        <v>7.2148</v>
      </c>
      <c r="I18" s="407">
        <f>'[2]03-PhiNN'!I18+'[3]03-PhiNN'!I18+'[4]03-PhiNN'!I18+'[5]03-PhiNN'!I18+'[6]03-PhiNN'!I18+'[7]03-PhiNN'!I18+'[8]03-PhiNN'!I18+'[9]03-PhiNN'!I18+'[10]03-PhiNN'!I18+'[11]03-PhiNN'!I18+'[12]03-PhiNN'!I18+'[13]03-PhiNN'!I18+'[14]03-PhiNN'!I18+'[15]03-PhiNN'!I18</f>
        <v>0</v>
      </c>
      <c r="J18" s="407">
        <f>'[2]03-PhiNN'!J18+'[3]03-PhiNN'!J18+'[4]03-PhiNN'!J18+'[5]03-PhiNN'!J18+'[6]03-PhiNN'!J18+'[7]03-PhiNN'!J18+'[8]03-PhiNN'!J18+'[9]03-PhiNN'!J18+'[10]03-PhiNN'!J18+'[11]03-PhiNN'!J18+'[12]03-PhiNN'!J18+'[13]03-PhiNN'!J18+'[14]03-PhiNN'!J18+'[15]03-PhiNN'!J18</f>
        <v>0</v>
      </c>
      <c r="K18" s="407">
        <f>'[2]03-PhiNN'!K18+'[3]03-PhiNN'!K18+'[4]03-PhiNN'!K18+'[5]03-PhiNN'!K18+'[6]03-PhiNN'!K18+'[7]03-PhiNN'!K18+'[8]03-PhiNN'!K18+'[9]03-PhiNN'!K18+'[10]03-PhiNN'!K18+'[11]03-PhiNN'!K18+'[12]03-PhiNN'!K18+'[13]03-PhiNN'!K18+'[14]03-PhiNN'!K18+'[15]03-PhiNN'!K18</f>
        <v>0</v>
      </c>
      <c r="L18" s="407">
        <f>'[2]03-PhiNN'!L18+'[3]03-PhiNN'!L18+'[4]03-PhiNN'!L18+'[5]03-PhiNN'!L18+'[6]03-PhiNN'!L18+'[7]03-PhiNN'!L18+'[8]03-PhiNN'!L18+'[9]03-PhiNN'!L18+'[10]03-PhiNN'!L18+'[11]03-PhiNN'!L18+'[12]03-PhiNN'!L18+'[13]03-PhiNN'!L18+'[14]03-PhiNN'!L18+'[15]03-PhiNN'!L18</f>
        <v>0</v>
      </c>
      <c r="M18" s="407">
        <f>'[2]03-PhiNN'!M18+'[3]03-PhiNN'!M18+'[4]03-PhiNN'!M18+'[5]03-PhiNN'!M18+'[6]03-PhiNN'!M18+'[7]03-PhiNN'!M18+'[8]03-PhiNN'!M18+'[9]03-PhiNN'!M18+'[10]03-PhiNN'!M18+'[11]03-PhiNN'!M18+'[12]03-PhiNN'!M18+'[13]03-PhiNN'!M18+'[14]03-PhiNN'!M18+'[15]03-PhiNN'!M18</f>
        <v>0</v>
      </c>
      <c r="N18" s="407">
        <f>'[2]03-PhiNN'!N18+'[3]03-PhiNN'!N18+'[4]03-PhiNN'!N18+'[5]03-PhiNN'!N18+'[6]03-PhiNN'!N18+'[7]03-PhiNN'!N18+'[8]03-PhiNN'!N18+'[9]03-PhiNN'!N18+'[10]03-PhiNN'!N18+'[11]03-PhiNN'!N18+'[12]03-PhiNN'!N18+'[13]03-PhiNN'!N18+'[14]03-PhiNN'!N18+'[15]03-PhiNN'!N18</f>
        <v>0</v>
      </c>
      <c r="O18" s="406">
        <f>SUM(P18:R18)</f>
        <v>0</v>
      </c>
      <c r="P18" s="407">
        <f>'[2]03-PhiNN'!P18+'[3]03-PhiNN'!P18+'[4]03-PhiNN'!P18+'[5]03-PhiNN'!P18+'[6]03-PhiNN'!P18+'[7]03-PhiNN'!P18+'[8]03-PhiNN'!P18+'[9]03-PhiNN'!P18+'[10]03-PhiNN'!P18+'[11]03-PhiNN'!P18+'[12]03-PhiNN'!P18+'[13]03-PhiNN'!P18+'[14]03-PhiNN'!P18+'[15]03-PhiNN'!P18</f>
        <v>0</v>
      </c>
      <c r="Q18" s="407">
        <f>'[2]03-PhiNN'!Q18+'[3]03-PhiNN'!Q18+'[4]03-PhiNN'!Q18+'[5]03-PhiNN'!Q18+'[6]03-PhiNN'!Q18+'[7]03-PhiNN'!Q18+'[8]03-PhiNN'!Q18+'[9]03-PhiNN'!Q18+'[10]03-PhiNN'!Q18+'[11]03-PhiNN'!Q18+'[12]03-PhiNN'!Q18+'[13]03-PhiNN'!Q18+'[14]03-PhiNN'!Q18+'[15]03-PhiNN'!Q18</f>
        <v>0</v>
      </c>
      <c r="R18" s="407">
        <f>'[2]03-PhiNN'!R18+'[3]03-PhiNN'!R18+'[4]03-PhiNN'!R18+'[5]03-PhiNN'!R18+'[6]03-PhiNN'!R18+'[7]03-PhiNN'!R18+'[8]03-PhiNN'!R18+'[9]03-PhiNN'!R18+'[10]03-PhiNN'!R18+'[11]03-PhiNN'!R18+'[12]03-PhiNN'!R18+'[13]03-PhiNN'!R18+'[14]03-PhiNN'!R18+'[15]03-PhiNN'!R18</f>
        <v>0</v>
      </c>
    </row>
    <row r="19" spans="1:18" ht="22.5" customHeight="1">
      <c r="A19" s="147" t="s">
        <v>109</v>
      </c>
      <c r="B19" s="148" t="s">
        <v>110</v>
      </c>
      <c r="C19" s="149" t="s">
        <v>111</v>
      </c>
      <c r="D19" s="406">
        <f>SUM(D20:D28)</f>
        <v>130.1035</v>
      </c>
      <c r="E19" s="406">
        <f aca="true" t="shared" si="3" ref="E19:R19">SUM(E20:E28)</f>
        <v>128.6227</v>
      </c>
      <c r="F19" s="406">
        <f t="shared" si="3"/>
        <v>0.3473</v>
      </c>
      <c r="G19" s="406">
        <f t="shared" si="3"/>
        <v>5.7036</v>
      </c>
      <c r="H19" s="406">
        <f t="shared" si="3"/>
        <v>33.7624</v>
      </c>
      <c r="I19" s="406">
        <f>SUM(I20:I28)</f>
        <v>88.63629999999999</v>
      </c>
      <c r="J19" s="406">
        <f t="shared" si="3"/>
        <v>0</v>
      </c>
      <c r="K19" s="406">
        <f t="shared" si="3"/>
        <v>0</v>
      </c>
      <c r="L19" s="406">
        <f t="shared" si="3"/>
        <v>0</v>
      </c>
      <c r="M19" s="406">
        <f t="shared" si="3"/>
        <v>0</v>
      </c>
      <c r="N19" s="406">
        <f t="shared" si="3"/>
        <v>0.1731</v>
      </c>
      <c r="O19" s="406">
        <f t="shared" si="3"/>
        <v>1.4808</v>
      </c>
      <c r="P19" s="406">
        <f t="shared" si="3"/>
        <v>1.4808</v>
      </c>
      <c r="Q19" s="406">
        <f t="shared" si="3"/>
        <v>0</v>
      </c>
      <c r="R19" s="406">
        <f t="shared" si="3"/>
        <v>0</v>
      </c>
    </row>
    <row r="20" spans="1:18" ht="22.5" customHeight="1">
      <c r="A20" s="147" t="s">
        <v>112</v>
      </c>
      <c r="B20" s="148" t="s">
        <v>113</v>
      </c>
      <c r="C20" s="149" t="s">
        <v>114</v>
      </c>
      <c r="D20" s="406">
        <f aca="true" t="shared" si="4" ref="D20:D28">E20+O20</f>
        <v>3.5273000000000003</v>
      </c>
      <c r="E20" s="406">
        <f aca="true" t="shared" si="5" ref="E20:E28">SUM(F20:N20)</f>
        <v>3.5273000000000003</v>
      </c>
      <c r="F20" s="407">
        <f>'[2]03-PhiNN'!F20+'[3]03-PhiNN'!F20+'[4]03-PhiNN'!F20+'[5]03-PhiNN'!F20+'[6]03-PhiNN'!F20+'[7]03-PhiNN'!F20+'[8]03-PhiNN'!F20+'[9]03-PhiNN'!F20+'[10]03-PhiNN'!F20+'[11]03-PhiNN'!F20+'[12]03-PhiNN'!F20+'[13]03-PhiNN'!F20+'[14]03-PhiNN'!F20+'[15]03-PhiNN'!F20</f>
        <v>0</v>
      </c>
      <c r="G20" s="407">
        <f>'[2]03-PhiNN'!G20+'[3]03-PhiNN'!G20+'[4]03-PhiNN'!G20+'[5]03-PhiNN'!G20+'[6]03-PhiNN'!G20+'[7]03-PhiNN'!G20+'[8]03-PhiNN'!G20+'[9]03-PhiNN'!G20+'[10]03-PhiNN'!G20+'[11]03-PhiNN'!G20+'[12]03-PhiNN'!G20+'[13]03-PhiNN'!G20+'[14]03-PhiNN'!G20+'[15]03-PhiNN'!G20</f>
        <v>0</v>
      </c>
      <c r="H20" s="407">
        <f>'[2]03-PhiNN'!H20+'[3]03-PhiNN'!H20+'[4]03-PhiNN'!H20+'[5]03-PhiNN'!H20+'[6]03-PhiNN'!H20+'[7]03-PhiNN'!H20+'[8]03-PhiNN'!H20+'[9]03-PhiNN'!H20+'[10]03-PhiNN'!H20+'[11]03-PhiNN'!H20+'[12]03-PhiNN'!H20+'[13]03-PhiNN'!H20+'[14]03-PhiNN'!H20+'[15]03-PhiNN'!H20</f>
        <v>0</v>
      </c>
      <c r="I20" s="407">
        <f>'[2]03-PhiNN'!I20+'[3]03-PhiNN'!I20+'[4]03-PhiNN'!I20+'[5]03-PhiNN'!I20+'[6]03-PhiNN'!I20+'[7]03-PhiNN'!I20+'[8]03-PhiNN'!I20+'[9]03-PhiNN'!I20+'[10]03-PhiNN'!I20+'[11]03-PhiNN'!I20+'[12]03-PhiNN'!I20+'[13]03-PhiNN'!I20+'[14]03-PhiNN'!I20+'[15]03-PhiNN'!I20</f>
        <v>3.5273000000000003</v>
      </c>
      <c r="J20" s="407">
        <f>'[2]03-PhiNN'!J20+'[3]03-PhiNN'!J20+'[4]03-PhiNN'!J20+'[5]03-PhiNN'!J20+'[6]03-PhiNN'!J20+'[7]03-PhiNN'!J20+'[8]03-PhiNN'!J20+'[9]03-PhiNN'!J20+'[10]03-PhiNN'!J20+'[11]03-PhiNN'!J20+'[12]03-PhiNN'!J20+'[13]03-PhiNN'!J20+'[14]03-PhiNN'!J20+'[15]03-PhiNN'!J20</f>
        <v>0</v>
      </c>
      <c r="K20" s="407">
        <f>'[2]03-PhiNN'!K20+'[3]03-PhiNN'!K20+'[4]03-PhiNN'!K20+'[5]03-PhiNN'!K20+'[6]03-PhiNN'!K20+'[7]03-PhiNN'!K20+'[8]03-PhiNN'!K20+'[9]03-PhiNN'!K20+'[10]03-PhiNN'!K20+'[11]03-PhiNN'!K20+'[12]03-PhiNN'!K20+'[13]03-PhiNN'!K20+'[14]03-PhiNN'!K20+'[15]03-PhiNN'!K20</f>
        <v>0</v>
      </c>
      <c r="L20" s="407">
        <f>'[2]03-PhiNN'!L20+'[3]03-PhiNN'!L20+'[4]03-PhiNN'!L20+'[5]03-PhiNN'!L20+'[6]03-PhiNN'!L20+'[7]03-PhiNN'!L20+'[8]03-PhiNN'!L20+'[9]03-PhiNN'!L20+'[10]03-PhiNN'!L20+'[11]03-PhiNN'!L20+'[12]03-PhiNN'!L20+'[13]03-PhiNN'!L20+'[14]03-PhiNN'!L20+'[15]03-PhiNN'!L20</f>
        <v>0</v>
      </c>
      <c r="M20" s="407">
        <f>'[2]03-PhiNN'!M20+'[3]03-PhiNN'!M20+'[4]03-PhiNN'!M20+'[5]03-PhiNN'!M20+'[6]03-PhiNN'!M20+'[7]03-PhiNN'!M20+'[8]03-PhiNN'!M20+'[9]03-PhiNN'!M20+'[10]03-PhiNN'!M20+'[11]03-PhiNN'!M20+'[12]03-PhiNN'!M20+'[13]03-PhiNN'!M20+'[14]03-PhiNN'!M20+'[15]03-PhiNN'!M20</f>
        <v>0</v>
      </c>
      <c r="N20" s="407">
        <f>'[2]03-PhiNN'!N20+'[3]03-PhiNN'!N20+'[4]03-PhiNN'!N20+'[5]03-PhiNN'!N20+'[6]03-PhiNN'!N20+'[7]03-PhiNN'!N20+'[8]03-PhiNN'!N20+'[9]03-PhiNN'!N20+'[10]03-PhiNN'!N20+'[11]03-PhiNN'!N20+'[12]03-PhiNN'!N20+'[13]03-PhiNN'!N20+'[14]03-PhiNN'!N20+'[15]03-PhiNN'!N20</f>
        <v>0</v>
      </c>
      <c r="O20" s="406">
        <f aca="true" t="shared" si="6" ref="O20:O28">SUM(P20:R20)</f>
        <v>0</v>
      </c>
      <c r="P20" s="407">
        <f>'[2]03-PhiNN'!P20+'[3]03-PhiNN'!P20+'[4]03-PhiNN'!P20+'[5]03-PhiNN'!P20+'[6]03-PhiNN'!P20+'[7]03-PhiNN'!P20+'[8]03-PhiNN'!P20+'[9]03-PhiNN'!P20+'[10]03-PhiNN'!P20+'[11]03-PhiNN'!P20+'[12]03-PhiNN'!P20+'[13]03-PhiNN'!P20+'[14]03-PhiNN'!P20+'[15]03-PhiNN'!P20</f>
        <v>0</v>
      </c>
      <c r="Q20" s="407">
        <f>'[2]03-PhiNN'!Q20+'[3]03-PhiNN'!Q20+'[4]03-PhiNN'!Q20+'[5]03-PhiNN'!Q20+'[6]03-PhiNN'!Q20+'[7]03-PhiNN'!Q20+'[8]03-PhiNN'!Q20+'[9]03-PhiNN'!Q20+'[10]03-PhiNN'!Q20+'[11]03-PhiNN'!Q20+'[12]03-PhiNN'!Q20+'[13]03-PhiNN'!Q20+'[14]03-PhiNN'!Q20+'[15]03-PhiNN'!Q20</f>
        <v>0</v>
      </c>
      <c r="R20" s="407">
        <f>'[2]03-PhiNN'!R20+'[3]03-PhiNN'!R20+'[4]03-PhiNN'!R20+'[5]03-PhiNN'!R20+'[6]03-PhiNN'!R20+'[7]03-PhiNN'!R20+'[8]03-PhiNN'!R20+'[9]03-PhiNN'!R20+'[10]03-PhiNN'!R20+'[11]03-PhiNN'!R20+'[12]03-PhiNN'!R20+'[13]03-PhiNN'!R20+'[14]03-PhiNN'!R20+'[15]03-PhiNN'!R20</f>
        <v>0</v>
      </c>
    </row>
    <row r="21" spans="1:18" ht="22.5" customHeight="1">
      <c r="A21" s="147" t="s">
        <v>115</v>
      </c>
      <c r="B21" s="148" t="s">
        <v>116</v>
      </c>
      <c r="C21" s="149" t="s">
        <v>19</v>
      </c>
      <c r="D21" s="406">
        <f t="shared" si="4"/>
        <v>14.792100000000001</v>
      </c>
      <c r="E21" s="406">
        <f t="shared" si="5"/>
        <v>13.311300000000001</v>
      </c>
      <c r="F21" s="407">
        <f>'[2]03-PhiNN'!F21+'[3]03-PhiNN'!F21+'[4]03-PhiNN'!F21+'[5]03-PhiNN'!F21+'[6]03-PhiNN'!F21+'[7]03-PhiNN'!F21+'[8]03-PhiNN'!F21+'[9]03-PhiNN'!F21+'[10]03-PhiNN'!F21+'[11]03-PhiNN'!F21+'[12]03-PhiNN'!F21+'[13]03-PhiNN'!F21+'[14]03-PhiNN'!F21+'[15]03-PhiNN'!F21</f>
        <v>0</v>
      </c>
      <c r="G21" s="407">
        <f>'[2]03-PhiNN'!G21+'[3]03-PhiNN'!G21+'[4]03-PhiNN'!G21+'[5]03-PhiNN'!G21+'[6]03-PhiNN'!G21+'[7]03-PhiNN'!G21+'[8]03-PhiNN'!G21+'[9]03-PhiNN'!G21+'[10]03-PhiNN'!G21+'[11]03-PhiNN'!G21+'[12]03-PhiNN'!G21+'[13]03-PhiNN'!G21+'[14]03-PhiNN'!G21+'[15]03-PhiNN'!G21</f>
        <v>0</v>
      </c>
      <c r="H21" s="407">
        <f>'[2]03-PhiNN'!H21+'[3]03-PhiNN'!H21+'[4]03-PhiNN'!H21+'[5]03-PhiNN'!H21+'[6]03-PhiNN'!H21+'[7]03-PhiNN'!H21+'[8]03-PhiNN'!H21+'[9]03-PhiNN'!H21+'[10]03-PhiNN'!H21+'[11]03-PhiNN'!H21+'[12]03-PhiNN'!H21+'[13]03-PhiNN'!H21+'[14]03-PhiNN'!H21+'[15]03-PhiNN'!H21</f>
        <v>13.311300000000001</v>
      </c>
      <c r="I21" s="407">
        <f>'[2]03-PhiNN'!I21+'[3]03-PhiNN'!I21+'[4]03-PhiNN'!I21+'[5]03-PhiNN'!I21+'[6]03-PhiNN'!I21+'[7]03-PhiNN'!I21+'[8]03-PhiNN'!I21+'[9]03-PhiNN'!I21+'[10]03-PhiNN'!I21+'[11]03-PhiNN'!I21+'[12]03-PhiNN'!I21+'[13]03-PhiNN'!I21+'[14]03-PhiNN'!I21+'[15]03-PhiNN'!I21</f>
        <v>0</v>
      </c>
      <c r="J21" s="407">
        <f>'[2]03-PhiNN'!J21+'[3]03-PhiNN'!J21+'[4]03-PhiNN'!J21+'[5]03-PhiNN'!J21+'[6]03-PhiNN'!J21+'[7]03-PhiNN'!J21+'[8]03-PhiNN'!J21+'[9]03-PhiNN'!J21+'[10]03-PhiNN'!J21+'[11]03-PhiNN'!J21+'[12]03-PhiNN'!J21+'[13]03-PhiNN'!J21+'[14]03-PhiNN'!J21+'[15]03-PhiNN'!J21</f>
        <v>0</v>
      </c>
      <c r="K21" s="407">
        <f>'[2]03-PhiNN'!K21+'[3]03-PhiNN'!K21+'[4]03-PhiNN'!K21+'[5]03-PhiNN'!K21+'[6]03-PhiNN'!K21+'[7]03-PhiNN'!K21+'[8]03-PhiNN'!K21+'[9]03-PhiNN'!K21+'[10]03-PhiNN'!K21+'[11]03-PhiNN'!K21+'[12]03-PhiNN'!K21+'[13]03-PhiNN'!K21+'[14]03-PhiNN'!K21+'[15]03-PhiNN'!K21</f>
        <v>0</v>
      </c>
      <c r="L21" s="407">
        <f>'[2]03-PhiNN'!L21+'[3]03-PhiNN'!L21+'[4]03-PhiNN'!L21+'[5]03-PhiNN'!L21+'[6]03-PhiNN'!L21+'[7]03-PhiNN'!L21+'[8]03-PhiNN'!L21+'[9]03-PhiNN'!L21+'[10]03-PhiNN'!L21+'[11]03-PhiNN'!L21+'[12]03-PhiNN'!L21+'[13]03-PhiNN'!L21+'[14]03-PhiNN'!L21+'[15]03-PhiNN'!L21</f>
        <v>0</v>
      </c>
      <c r="M21" s="407">
        <f>'[2]03-PhiNN'!M21+'[3]03-PhiNN'!M21+'[4]03-PhiNN'!M21+'[5]03-PhiNN'!M21+'[6]03-PhiNN'!M21+'[7]03-PhiNN'!M21+'[8]03-PhiNN'!M21+'[9]03-PhiNN'!M21+'[10]03-PhiNN'!M21+'[11]03-PhiNN'!M21+'[12]03-PhiNN'!M21+'[13]03-PhiNN'!M21+'[14]03-PhiNN'!M21+'[15]03-PhiNN'!M21</f>
        <v>0</v>
      </c>
      <c r="N21" s="407">
        <f>'[2]03-PhiNN'!N21+'[3]03-PhiNN'!N21+'[4]03-PhiNN'!N21+'[5]03-PhiNN'!N21+'[6]03-PhiNN'!N21+'[7]03-PhiNN'!N21+'[8]03-PhiNN'!N21+'[9]03-PhiNN'!N21+'[10]03-PhiNN'!N21+'[11]03-PhiNN'!N21+'[12]03-PhiNN'!N21+'[13]03-PhiNN'!N21+'[14]03-PhiNN'!N21+'[15]03-PhiNN'!N21</f>
        <v>0</v>
      </c>
      <c r="O21" s="406">
        <f t="shared" si="6"/>
        <v>1.4808</v>
      </c>
      <c r="P21" s="407">
        <f>'[2]03-PhiNN'!P21+'[3]03-PhiNN'!P21+'[4]03-PhiNN'!P21+'[5]03-PhiNN'!P21+'[6]03-PhiNN'!P21+'[7]03-PhiNN'!P21+'[8]03-PhiNN'!P21+'[9]03-PhiNN'!P21+'[10]03-PhiNN'!P21+'[11]03-PhiNN'!P21+'[12]03-PhiNN'!P21+'[13]03-PhiNN'!P21+'[14]03-PhiNN'!P21+'[15]03-PhiNN'!P21</f>
        <v>1.4808</v>
      </c>
      <c r="Q21" s="407">
        <f>'[2]03-PhiNN'!Q21+'[3]03-PhiNN'!Q21+'[4]03-PhiNN'!Q21+'[5]03-PhiNN'!Q21+'[6]03-PhiNN'!Q21+'[7]03-PhiNN'!Q21+'[8]03-PhiNN'!Q21+'[9]03-PhiNN'!Q21+'[10]03-PhiNN'!Q21+'[11]03-PhiNN'!Q21+'[12]03-PhiNN'!Q21+'[13]03-PhiNN'!Q21+'[14]03-PhiNN'!Q21+'[15]03-PhiNN'!Q21</f>
        <v>0</v>
      </c>
      <c r="R21" s="407">
        <f>'[2]03-PhiNN'!R21+'[3]03-PhiNN'!R21+'[4]03-PhiNN'!R21+'[5]03-PhiNN'!R21+'[6]03-PhiNN'!R21+'[7]03-PhiNN'!R21+'[8]03-PhiNN'!R21+'[9]03-PhiNN'!R21+'[10]03-PhiNN'!R21+'[11]03-PhiNN'!R21+'[12]03-PhiNN'!R21+'[13]03-PhiNN'!R21+'[14]03-PhiNN'!R21+'[15]03-PhiNN'!R21</f>
        <v>0</v>
      </c>
    </row>
    <row r="22" spans="1:18" ht="22.5" customHeight="1">
      <c r="A22" s="147" t="s">
        <v>117</v>
      </c>
      <c r="B22" s="148" t="s">
        <v>118</v>
      </c>
      <c r="C22" s="149" t="s">
        <v>119</v>
      </c>
      <c r="D22" s="406">
        <f t="shared" si="4"/>
        <v>8.3078</v>
      </c>
      <c r="E22" s="406">
        <f t="shared" si="5"/>
        <v>8.3078</v>
      </c>
      <c r="F22" s="407">
        <f>'[2]03-PhiNN'!F22+'[3]03-PhiNN'!F22+'[4]03-PhiNN'!F22+'[5]03-PhiNN'!F22+'[6]03-PhiNN'!F22+'[7]03-PhiNN'!F22+'[8]03-PhiNN'!F22+'[9]03-PhiNN'!F22+'[10]03-PhiNN'!F22+'[11]03-PhiNN'!F22+'[12]03-PhiNN'!F22+'[13]03-PhiNN'!F22+'[14]03-PhiNN'!F22+'[15]03-PhiNN'!F22</f>
        <v>0</v>
      </c>
      <c r="G22" s="407">
        <f>'[2]03-PhiNN'!G22+'[3]03-PhiNN'!G22+'[4]03-PhiNN'!G22+'[5]03-PhiNN'!G22+'[6]03-PhiNN'!G22+'[7]03-PhiNN'!G22+'[8]03-PhiNN'!G22+'[9]03-PhiNN'!G22+'[10]03-PhiNN'!G22+'[11]03-PhiNN'!G22+'[12]03-PhiNN'!G22+'[13]03-PhiNN'!G22+'[14]03-PhiNN'!G22+'[15]03-PhiNN'!G22</f>
        <v>0</v>
      </c>
      <c r="H22" s="407">
        <f>'[2]03-PhiNN'!H22+'[3]03-PhiNN'!H22+'[4]03-PhiNN'!H22+'[5]03-PhiNN'!H22+'[6]03-PhiNN'!H22+'[7]03-PhiNN'!H22+'[8]03-PhiNN'!H22+'[9]03-PhiNN'!H22+'[10]03-PhiNN'!H22+'[11]03-PhiNN'!H22+'[12]03-PhiNN'!H22+'[13]03-PhiNN'!H22+'[14]03-PhiNN'!H22+'[15]03-PhiNN'!H22</f>
        <v>0</v>
      </c>
      <c r="I22" s="407">
        <f>'[2]03-PhiNN'!I22+'[3]03-PhiNN'!I22+'[4]03-PhiNN'!I22+'[5]03-PhiNN'!I22+'[6]03-PhiNN'!I22+'[7]03-PhiNN'!I22+'[8]03-PhiNN'!I22+'[9]03-PhiNN'!I22+'[10]03-PhiNN'!I22+'[11]03-PhiNN'!I22+'[12]03-PhiNN'!I22+'[13]03-PhiNN'!I22+'[14]03-PhiNN'!I22+'[15]03-PhiNN'!I22</f>
        <v>8.3078</v>
      </c>
      <c r="J22" s="407">
        <f>'[2]03-PhiNN'!J22+'[3]03-PhiNN'!J22+'[4]03-PhiNN'!J22+'[5]03-PhiNN'!J22+'[6]03-PhiNN'!J22+'[7]03-PhiNN'!J22+'[8]03-PhiNN'!J22+'[9]03-PhiNN'!J22+'[10]03-PhiNN'!J22+'[11]03-PhiNN'!J22+'[12]03-PhiNN'!J22+'[13]03-PhiNN'!J22+'[14]03-PhiNN'!J22+'[15]03-PhiNN'!J22</f>
        <v>0</v>
      </c>
      <c r="K22" s="407">
        <f>'[2]03-PhiNN'!K22+'[3]03-PhiNN'!K22+'[4]03-PhiNN'!K22+'[5]03-PhiNN'!K22+'[6]03-PhiNN'!K22+'[7]03-PhiNN'!K22+'[8]03-PhiNN'!K22+'[9]03-PhiNN'!K22+'[10]03-PhiNN'!K22+'[11]03-PhiNN'!K22+'[12]03-PhiNN'!K22+'[13]03-PhiNN'!K22+'[14]03-PhiNN'!K22+'[15]03-PhiNN'!K22</f>
        <v>0</v>
      </c>
      <c r="L22" s="407">
        <f>'[2]03-PhiNN'!L22+'[3]03-PhiNN'!L22+'[4]03-PhiNN'!L22+'[5]03-PhiNN'!L22+'[6]03-PhiNN'!L22+'[7]03-PhiNN'!L22+'[8]03-PhiNN'!L22+'[9]03-PhiNN'!L22+'[10]03-PhiNN'!L22+'[11]03-PhiNN'!L22+'[12]03-PhiNN'!L22+'[13]03-PhiNN'!L22+'[14]03-PhiNN'!L22+'[15]03-PhiNN'!L22</f>
        <v>0</v>
      </c>
      <c r="M22" s="407">
        <f>'[2]03-PhiNN'!M22+'[3]03-PhiNN'!M22+'[4]03-PhiNN'!M22+'[5]03-PhiNN'!M22+'[6]03-PhiNN'!M22+'[7]03-PhiNN'!M22+'[8]03-PhiNN'!M22+'[9]03-PhiNN'!M22+'[10]03-PhiNN'!M22+'[11]03-PhiNN'!M22+'[12]03-PhiNN'!M22+'[13]03-PhiNN'!M22+'[14]03-PhiNN'!M22+'[15]03-PhiNN'!M22</f>
        <v>0</v>
      </c>
      <c r="N22" s="407">
        <f>'[2]03-PhiNN'!N22+'[3]03-PhiNN'!N22+'[4]03-PhiNN'!N22+'[5]03-PhiNN'!N22+'[6]03-PhiNN'!N22+'[7]03-PhiNN'!N22+'[8]03-PhiNN'!N22+'[9]03-PhiNN'!N22+'[10]03-PhiNN'!N22+'[11]03-PhiNN'!N22+'[12]03-PhiNN'!N22+'[13]03-PhiNN'!N22+'[14]03-PhiNN'!N22+'[15]03-PhiNN'!N22</f>
        <v>0</v>
      </c>
      <c r="O22" s="406">
        <f t="shared" si="6"/>
        <v>0</v>
      </c>
      <c r="P22" s="407">
        <f>'[2]03-PhiNN'!P22+'[3]03-PhiNN'!P22+'[4]03-PhiNN'!P22+'[5]03-PhiNN'!P22+'[6]03-PhiNN'!P22+'[7]03-PhiNN'!P22+'[8]03-PhiNN'!P22+'[9]03-PhiNN'!P22+'[10]03-PhiNN'!P22+'[11]03-PhiNN'!P22+'[12]03-PhiNN'!P22+'[13]03-PhiNN'!P22+'[14]03-PhiNN'!P22+'[15]03-PhiNN'!P22</f>
        <v>0</v>
      </c>
      <c r="Q22" s="407">
        <f>'[2]03-PhiNN'!Q22+'[3]03-PhiNN'!Q22+'[4]03-PhiNN'!Q22+'[5]03-PhiNN'!Q22+'[6]03-PhiNN'!Q22+'[7]03-PhiNN'!Q22+'[8]03-PhiNN'!Q22+'[9]03-PhiNN'!Q22+'[10]03-PhiNN'!Q22+'[11]03-PhiNN'!Q22+'[12]03-PhiNN'!Q22+'[13]03-PhiNN'!Q22+'[14]03-PhiNN'!Q22+'[15]03-PhiNN'!Q22</f>
        <v>0</v>
      </c>
      <c r="R22" s="407">
        <f>'[2]03-PhiNN'!R22+'[3]03-PhiNN'!R22+'[4]03-PhiNN'!R22+'[5]03-PhiNN'!R22+'[6]03-PhiNN'!R22+'[7]03-PhiNN'!R22+'[8]03-PhiNN'!R22+'[9]03-PhiNN'!R22+'[10]03-PhiNN'!R22+'[11]03-PhiNN'!R22+'[12]03-PhiNN'!R22+'[13]03-PhiNN'!R22+'[14]03-PhiNN'!R22+'[15]03-PhiNN'!R22</f>
        <v>0</v>
      </c>
    </row>
    <row r="23" spans="1:18" ht="22.5" customHeight="1">
      <c r="A23" s="147" t="s">
        <v>120</v>
      </c>
      <c r="B23" s="148" t="s">
        <v>121</v>
      </c>
      <c r="C23" s="149" t="s">
        <v>20</v>
      </c>
      <c r="D23" s="406">
        <f t="shared" si="4"/>
        <v>7.0429</v>
      </c>
      <c r="E23" s="406">
        <f t="shared" si="5"/>
        <v>7.0429</v>
      </c>
      <c r="F23" s="407">
        <f>'[2]03-PhiNN'!F23+'[3]03-PhiNN'!F23+'[4]03-PhiNN'!F23+'[5]03-PhiNN'!F23+'[6]03-PhiNN'!F23+'[7]03-PhiNN'!F23+'[8]03-PhiNN'!F23+'[9]03-PhiNN'!F23+'[10]03-PhiNN'!F23+'[11]03-PhiNN'!F23+'[12]03-PhiNN'!F23+'[13]03-PhiNN'!F23+'[14]03-PhiNN'!F23+'[15]03-PhiNN'!F23</f>
        <v>0</v>
      </c>
      <c r="G23" s="407">
        <f>'[2]03-PhiNN'!G23+'[3]03-PhiNN'!G23+'[4]03-PhiNN'!G23+'[5]03-PhiNN'!G23+'[6]03-PhiNN'!G23+'[7]03-PhiNN'!G23+'[8]03-PhiNN'!G23+'[9]03-PhiNN'!G23+'[10]03-PhiNN'!G23+'[11]03-PhiNN'!G23+'[12]03-PhiNN'!G23+'[13]03-PhiNN'!G23+'[14]03-PhiNN'!G23+'[15]03-PhiNN'!G23</f>
        <v>0.1862</v>
      </c>
      <c r="H23" s="407">
        <f>'[2]03-PhiNN'!H23+'[3]03-PhiNN'!H23+'[4]03-PhiNN'!H23+'[5]03-PhiNN'!H23+'[6]03-PhiNN'!H23+'[7]03-PhiNN'!H23+'[8]03-PhiNN'!H23+'[9]03-PhiNN'!H23+'[10]03-PhiNN'!H23+'[11]03-PhiNN'!H23+'[12]03-PhiNN'!H23+'[13]03-PhiNN'!H23+'[14]03-PhiNN'!H23+'[15]03-PhiNN'!H23</f>
        <v>6.7821</v>
      </c>
      <c r="I23" s="407">
        <f>'[2]03-PhiNN'!I23+'[3]03-PhiNN'!I23+'[4]03-PhiNN'!I23+'[5]03-PhiNN'!I23+'[6]03-PhiNN'!I23+'[7]03-PhiNN'!I23+'[8]03-PhiNN'!I23+'[9]03-PhiNN'!I23+'[10]03-PhiNN'!I23+'[11]03-PhiNN'!I23+'[12]03-PhiNN'!I23+'[13]03-PhiNN'!I23+'[14]03-PhiNN'!I23+'[15]03-PhiNN'!I23</f>
        <v>0.0746</v>
      </c>
      <c r="J23" s="407">
        <f>'[2]03-PhiNN'!J23+'[3]03-PhiNN'!J23+'[4]03-PhiNN'!J23+'[5]03-PhiNN'!J23+'[6]03-PhiNN'!J23+'[7]03-PhiNN'!J23+'[8]03-PhiNN'!J23+'[9]03-PhiNN'!J23+'[10]03-PhiNN'!J23+'[11]03-PhiNN'!J23+'[12]03-PhiNN'!J23+'[13]03-PhiNN'!J23+'[14]03-PhiNN'!J23+'[15]03-PhiNN'!J23</f>
        <v>0</v>
      </c>
      <c r="K23" s="407">
        <f>'[2]03-PhiNN'!K23+'[3]03-PhiNN'!K23+'[4]03-PhiNN'!K23+'[5]03-PhiNN'!K23+'[6]03-PhiNN'!K23+'[7]03-PhiNN'!K23+'[8]03-PhiNN'!K23+'[9]03-PhiNN'!K23+'[10]03-PhiNN'!K23+'[11]03-PhiNN'!K23+'[12]03-PhiNN'!K23+'[13]03-PhiNN'!K23+'[14]03-PhiNN'!K23+'[15]03-PhiNN'!K23</f>
        <v>0</v>
      </c>
      <c r="L23" s="407">
        <f>'[2]03-PhiNN'!L23+'[3]03-PhiNN'!L23+'[4]03-PhiNN'!L23+'[5]03-PhiNN'!L23+'[6]03-PhiNN'!L23+'[7]03-PhiNN'!L23+'[8]03-PhiNN'!L23+'[9]03-PhiNN'!L23+'[10]03-PhiNN'!L23+'[11]03-PhiNN'!L23+'[12]03-PhiNN'!L23+'[13]03-PhiNN'!L23+'[14]03-PhiNN'!L23+'[15]03-PhiNN'!L23</f>
        <v>0</v>
      </c>
      <c r="M23" s="407">
        <f>'[2]03-PhiNN'!M23+'[3]03-PhiNN'!M23+'[4]03-PhiNN'!M23+'[5]03-PhiNN'!M23+'[6]03-PhiNN'!M23+'[7]03-PhiNN'!M23+'[8]03-PhiNN'!M23+'[9]03-PhiNN'!M23+'[10]03-PhiNN'!M23+'[11]03-PhiNN'!M23+'[12]03-PhiNN'!M23+'[13]03-PhiNN'!M23+'[14]03-PhiNN'!M23+'[15]03-PhiNN'!M23</f>
        <v>0</v>
      </c>
      <c r="N23" s="407">
        <f>'[2]03-PhiNN'!N23+'[3]03-PhiNN'!N23+'[4]03-PhiNN'!N23+'[5]03-PhiNN'!N23+'[6]03-PhiNN'!N23+'[7]03-PhiNN'!N23+'[8]03-PhiNN'!N23+'[9]03-PhiNN'!N23+'[10]03-PhiNN'!N23+'[11]03-PhiNN'!N23+'[12]03-PhiNN'!N23+'[13]03-PhiNN'!N23+'[14]03-PhiNN'!N23+'[15]03-PhiNN'!N23</f>
        <v>0</v>
      </c>
      <c r="O23" s="406">
        <f t="shared" si="6"/>
        <v>0</v>
      </c>
      <c r="P23" s="407">
        <f>'[2]03-PhiNN'!P23+'[3]03-PhiNN'!P23+'[4]03-PhiNN'!P23+'[5]03-PhiNN'!P23+'[6]03-PhiNN'!P23+'[7]03-PhiNN'!P23+'[8]03-PhiNN'!P23+'[9]03-PhiNN'!P23+'[10]03-PhiNN'!P23+'[11]03-PhiNN'!P23+'[12]03-PhiNN'!P23+'[13]03-PhiNN'!P23+'[14]03-PhiNN'!P23+'[15]03-PhiNN'!P23</f>
        <v>0</v>
      </c>
      <c r="Q23" s="407">
        <f>'[2]03-PhiNN'!Q23+'[3]03-PhiNN'!Q23+'[4]03-PhiNN'!Q23+'[5]03-PhiNN'!Q23+'[6]03-PhiNN'!Q23+'[7]03-PhiNN'!Q23+'[8]03-PhiNN'!Q23+'[9]03-PhiNN'!Q23+'[10]03-PhiNN'!Q23+'[11]03-PhiNN'!Q23+'[12]03-PhiNN'!Q23+'[13]03-PhiNN'!Q23+'[14]03-PhiNN'!Q23+'[15]03-PhiNN'!Q23</f>
        <v>0</v>
      </c>
      <c r="R23" s="407">
        <f>'[2]03-PhiNN'!R23+'[3]03-PhiNN'!R23+'[4]03-PhiNN'!R23+'[5]03-PhiNN'!R23+'[6]03-PhiNN'!R23+'[7]03-PhiNN'!R23+'[8]03-PhiNN'!R23+'[9]03-PhiNN'!R23+'[10]03-PhiNN'!R23+'[11]03-PhiNN'!R23+'[12]03-PhiNN'!R23+'[13]03-PhiNN'!R23+'[14]03-PhiNN'!R23+'[15]03-PhiNN'!R23</f>
        <v>0</v>
      </c>
    </row>
    <row r="24" spans="1:18" ht="22.5" customHeight="1">
      <c r="A24" s="147" t="s">
        <v>122</v>
      </c>
      <c r="B24" s="148" t="s">
        <v>123</v>
      </c>
      <c r="C24" s="149" t="s">
        <v>12</v>
      </c>
      <c r="D24" s="406">
        <f t="shared" si="4"/>
        <v>80.4045</v>
      </c>
      <c r="E24" s="406">
        <f t="shared" si="5"/>
        <v>80.4045</v>
      </c>
      <c r="F24" s="407">
        <f>'[2]03-PhiNN'!F24+'[3]03-PhiNN'!F24+'[4]03-PhiNN'!F24+'[5]03-PhiNN'!F24+'[6]03-PhiNN'!F24+'[7]03-PhiNN'!F24+'[8]03-PhiNN'!F24+'[9]03-PhiNN'!F24+'[10]03-PhiNN'!F24+'[11]03-PhiNN'!F24+'[12]03-PhiNN'!F24+'[13]03-PhiNN'!F24+'[14]03-PhiNN'!F24+'[15]03-PhiNN'!F24</f>
        <v>0</v>
      </c>
      <c r="G24" s="407">
        <f>'[2]03-PhiNN'!G24+'[3]03-PhiNN'!G24+'[4]03-PhiNN'!G24+'[5]03-PhiNN'!G24+'[6]03-PhiNN'!G24+'[7]03-PhiNN'!G24+'[8]03-PhiNN'!G24+'[9]03-PhiNN'!G24+'[10]03-PhiNN'!G24+'[11]03-PhiNN'!G24+'[12]03-PhiNN'!G24+'[13]03-PhiNN'!G24+'[14]03-PhiNN'!G24+'[15]03-PhiNN'!G24</f>
        <v>3.3936</v>
      </c>
      <c r="H24" s="407">
        <f>'[2]03-PhiNN'!H24+'[3]03-PhiNN'!H24+'[4]03-PhiNN'!H24+'[5]03-PhiNN'!H24+'[6]03-PhiNN'!H24+'[7]03-PhiNN'!H24+'[8]03-PhiNN'!H24+'[9]03-PhiNN'!H24+'[10]03-PhiNN'!H24+'[11]03-PhiNN'!H24+'[12]03-PhiNN'!H24+'[13]03-PhiNN'!H24+'[14]03-PhiNN'!H24+'[15]03-PhiNN'!H24</f>
        <v>0.8372</v>
      </c>
      <c r="I24" s="407">
        <f>'[2]03-PhiNN'!I24+'[3]03-PhiNN'!I24+'[4]03-PhiNN'!I24+'[5]03-PhiNN'!I24+'[6]03-PhiNN'!I24+'[7]03-PhiNN'!I24+'[8]03-PhiNN'!I24+'[9]03-PhiNN'!I24+'[10]03-PhiNN'!I24+'[11]03-PhiNN'!I24+'[12]03-PhiNN'!I24+'[13]03-PhiNN'!I24+'[14]03-PhiNN'!I24+'[15]03-PhiNN'!I24</f>
        <v>76.00059999999999</v>
      </c>
      <c r="J24" s="407">
        <f>'[2]03-PhiNN'!J24+'[3]03-PhiNN'!J24+'[4]03-PhiNN'!J24+'[5]03-PhiNN'!J24+'[6]03-PhiNN'!J24+'[7]03-PhiNN'!J24+'[8]03-PhiNN'!J24+'[9]03-PhiNN'!J24+'[10]03-PhiNN'!J24+'[11]03-PhiNN'!J24+'[12]03-PhiNN'!J24+'[13]03-PhiNN'!J24+'[14]03-PhiNN'!J24+'[15]03-PhiNN'!J24</f>
        <v>0</v>
      </c>
      <c r="K24" s="407">
        <f>'[2]03-PhiNN'!K24+'[3]03-PhiNN'!K24+'[4]03-PhiNN'!K24+'[5]03-PhiNN'!K24+'[6]03-PhiNN'!K24+'[7]03-PhiNN'!K24+'[8]03-PhiNN'!K24+'[9]03-PhiNN'!K24+'[10]03-PhiNN'!K24+'[11]03-PhiNN'!K24+'[12]03-PhiNN'!K24+'[13]03-PhiNN'!K24+'[14]03-PhiNN'!K24+'[15]03-PhiNN'!K24</f>
        <v>0</v>
      </c>
      <c r="L24" s="407">
        <f>'[2]03-PhiNN'!L24+'[3]03-PhiNN'!L24+'[4]03-PhiNN'!L24+'[5]03-PhiNN'!L24+'[6]03-PhiNN'!L24+'[7]03-PhiNN'!L24+'[8]03-PhiNN'!L24+'[9]03-PhiNN'!L24+'[10]03-PhiNN'!L24+'[11]03-PhiNN'!L24+'[12]03-PhiNN'!L24+'[13]03-PhiNN'!L24+'[14]03-PhiNN'!L24+'[15]03-PhiNN'!L24</f>
        <v>0</v>
      </c>
      <c r="M24" s="407">
        <f>'[2]03-PhiNN'!M24+'[3]03-PhiNN'!M24+'[4]03-PhiNN'!M24+'[5]03-PhiNN'!M24+'[6]03-PhiNN'!M24+'[7]03-PhiNN'!M24+'[8]03-PhiNN'!M24+'[9]03-PhiNN'!M24+'[10]03-PhiNN'!M24+'[11]03-PhiNN'!M24+'[12]03-PhiNN'!M24+'[13]03-PhiNN'!M24+'[14]03-PhiNN'!M24+'[15]03-PhiNN'!M24</f>
        <v>0</v>
      </c>
      <c r="N24" s="407">
        <f>'[2]03-PhiNN'!N24+'[3]03-PhiNN'!N24+'[4]03-PhiNN'!N24+'[5]03-PhiNN'!N24+'[6]03-PhiNN'!N24+'[7]03-PhiNN'!N24+'[8]03-PhiNN'!N24+'[9]03-PhiNN'!N24+'[10]03-PhiNN'!N24+'[11]03-PhiNN'!N24+'[12]03-PhiNN'!N24+'[13]03-PhiNN'!N24+'[14]03-PhiNN'!N24+'[15]03-PhiNN'!N24</f>
        <v>0.1731</v>
      </c>
      <c r="O24" s="406">
        <f t="shared" si="6"/>
        <v>0</v>
      </c>
      <c r="P24" s="407">
        <f>'[2]03-PhiNN'!P24+'[3]03-PhiNN'!P24+'[4]03-PhiNN'!P24+'[5]03-PhiNN'!P24+'[6]03-PhiNN'!P24+'[7]03-PhiNN'!P24+'[8]03-PhiNN'!P24+'[9]03-PhiNN'!P24+'[10]03-PhiNN'!P24+'[11]03-PhiNN'!P24+'[12]03-PhiNN'!P24+'[13]03-PhiNN'!P24+'[14]03-PhiNN'!P24+'[15]03-PhiNN'!P24</f>
        <v>0</v>
      </c>
      <c r="Q24" s="407">
        <f>'[2]03-PhiNN'!Q24+'[3]03-PhiNN'!Q24+'[4]03-PhiNN'!Q24+'[5]03-PhiNN'!Q24+'[6]03-PhiNN'!Q24+'[7]03-PhiNN'!Q24+'[8]03-PhiNN'!Q24+'[9]03-PhiNN'!Q24+'[10]03-PhiNN'!Q24+'[11]03-PhiNN'!Q24+'[12]03-PhiNN'!Q24+'[13]03-PhiNN'!Q24+'[14]03-PhiNN'!Q24+'[15]03-PhiNN'!Q24</f>
        <v>0</v>
      </c>
      <c r="R24" s="407">
        <f>'[2]03-PhiNN'!R24+'[3]03-PhiNN'!R24+'[4]03-PhiNN'!R24+'[5]03-PhiNN'!R24+'[6]03-PhiNN'!R24+'[7]03-PhiNN'!R24+'[8]03-PhiNN'!R24+'[9]03-PhiNN'!R24+'[10]03-PhiNN'!R24+'[11]03-PhiNN'!R24+'[12]03-PhiNN'!R24+'[13]03-PhiNN'!R24+'[14]03-PhiNN'!R24+'[15]03-PhiNN'!R24</f>
        <v>0</v>
      </c>
    </row>
    <row r="25" spans="1:18" ht="22.5" customHeight="1">
      <c r="A25" s="147" t="s">
        <v>124</v>
      </c>
      <c r="B25" s="148" t="s">
        <v>125</v>
      </c>
      <c r="C25" s="149" t="s">
        <v>18</v>
      </c>
      <c r="D25" s="406">
        <f t="shared" si="4"/>
        <v>15.255899999999999</v>
      </c>
      <c r="E25" s="406">
        <f t="shared" si="5"/>
        <v>15.255899999999999</v>
      </c>
      <c r="F25" s="407">
        <f>'[2]03-PhiNN'!F25+'[3]03-PhiNN'!F25+'[4]03-PhiNN'!F25+'[5]03-PhiNN'!F25+'[6]03-PhiNN'!F25+'[7]03-PhiNN'!F25+'[8]03-PhiNN'!F25+'[9]03-PhiNN'!F25+'[10]03-PhiNN'!F25+'[11]03-PhiNN'!F25+'[12]03-PhiNN'!F25+'[13]03-PhiNN'!F25+'[14]03-PhiNN'!F25+'[15]03-PhiNN'!F25</f>
        <v>0.3473</v>
      </c>
      <c r="G25" s="407">
        <f>'[2]03-PhiNN'!G25+'[3]03-PhiNN'!G25+'[4]03-PhiNN'!G25+'[5]03-PhiNN'!G25+'[6]03-PhiNN'!G25+'[7]03-PhiNN'!G25+'[8]03-PhiNN'!G25+'[9]03-PhiNN'!G25+'[10]03-PhiNN'!G25+'[11]03-PhiNN'!G25+'[12]03-PhiNN'!G25+'[13]03-PhiNN'!G25+'[14]03-PhiNN'!G25+'[15]03-PhiNN'!G25</f>
        <v>2.1238</v>
      </c>
      <c r="H25" s="407">
        <f>'[2]03-PhiNN'!H25+'[3]03-PhiNN'!H25+'[4]03-PhiNN'!H25+'[5]03-PhiNN'!H25+'[6]03-PhiNN'!H25+'[7]03-PhiNN'!H25+'[8]03-PhiNN'!H25+'[9]03-PhiNN'!H25+'[10]03-PhiNN'!H25+'[11]03-PhiNN'!H25+'[12]03-PhiNN'!H25+'[13]03-PhiNN'!H25+'[14]03-PhiNN'!H25+'[15]03-PhiNN'!H25</f>
        <v>12.784799999999999</v>
      </c>
      <c r="I25" s="407">
        <f>'[2]03-PhiNN'!I25+'[3]03-PhiNN'!I25+'[4]03-PhiNN'!I25+'[5]03-PhiNN'!I25+'[6]03-PhiNN'!I25+'[7]03-PhiNN'!I25+'[8]03-PhiNN'!I25+'[9]03-PhiNN'!I25+'[10]03-PhiNN'!I25+'[11]03-PhiNN'!I25+'[12]03-PhiNN'!I25+'[13]03-PhiNN'!I25+'[14]03-PhiNN'!I25+'[15]03-PhiNN'!I25</f>
        <v>0</v>
      </c>
      <c r="J25" s="407">
        <f>'[2]03-PhiNN'!J25+'[3]03-PhiNN'!J25+'[4]03-PhiNN'!J25+'[5]03-PhiNN'!J25+'[6]03-PhiNN'!J25+'[7]03-PhiNN'!J25+'[8]03-PhiNN'!J25+'[9]03-PhiNN'!J25+'[10]03-PhiNN'!J25+'[11]03-PhiNN'!J25+'[12]03-PhiNN'!J25+'[13]03-PhiNN'!J25+'[14]03-PhiNN'!J25+'[15]03-PhiNN'!J25</f>
        <v>0</v>
      </c>
      <c r="K25" s="407">
        <f>'[2]03-PhiNN'!K25+'[3]03-PhiNN'!K25+'[4]03-PhiNN'!K25+'[5]03-PhiNN'!K25+'[6]03-PhiNN'!K25+'[7]03-PhiNN'!K25+'[8]03-PhiNN'!K25+'[9]03-PhiNN'!K25+'[10]03-PhiNN'!K25+'[11]03-PhiNN'!K25+'[12]03-PhiNN'!K25+'[13]03-PhiNN'!K25+'[14]03-PhiNN'!K25+'[15]03-PhiNN'!K25</f>
        <v>0</v>
      </c>
      <c r="L25" s="407">
        <f>'[2]03-PhiNN'!L25+'[3]03-PhiNN'!L25+'[4]03-PhiNN'!L25+'[5]03-PhiNN'!L25+'[6]03-PhiNN'!L25+'[7]03-PhiNN'!L25+'[8]03-PhiNN'!L25+'[9]03-PhiNN'!L25+'[10]03-PhiNN'!L25+'[11]03-PhiNN'!L25+'[12]03-PhiNN'!L25+'[13]03-PhiNN'!L25+'[14]03-PhiNN'!L25+'[15]03-PhiNN'!L25</f>
        <v>0</v>
      </c>
      <c r="M25" s="407">
        <f>'[2]03-PhiNN'!M25+'[3]03-PhiNN'!M25+'[4]03-PhiNN'!M25+'[5]03-PhiNN'!M25+'[6]03-PhiNN'!M25+'[7]03-PhiNN'!M25+'[8]03-PhiNN'!M25+'[9]03-PhiNN'!M25+'[10]03-PhiNN'!M25+'[11]03-PhiNN'!M25+'[12]03-PhiNN'!M25+'[13]03-PhiNN'!M25+'[14]03-PhiNN'!M25+'[15]03-PhiNN'!M25</f>
        <v>0</v>
      </c>
      <c r="N25" s="407">
        <f>'[2]03-PhiNN'!N25+'[3]03-PhiNN'!N25+'[4]03-PhiNN'!N25+'[5]03-PhiNN'!N25+'[6]03-PhiNN'!N25+'[7]03-PhiNN'!N25+'[8]03-PhiNN'!N25+'[9]03-PhiNN'!N25+'[10]03-PhiNN'!N25+'[11]03-PhiNN'!N25+'[12]03-PhiNN'!N25+'[13]03-PhiNN'!N25+'[14]03-PhiNN'!N25+'[15]03-PhiNN'!N25</f>
        <v>0</v>
      </c>
      <c r="O25" s="406">
        <f t="shared" si="6"/>
        <v>0</v>
      </c>
      <c r="P25" s="407">
        <f>'[2]03-PhiNN'!P25+'[3]03-PhiNN'!P25+'[4]03-PhiNN'!P25+'[5]03-PhiNN'!P25+'[6]03-PhiNN'!P25+'[7]03-PhiNN'!P25+'[8]03-PhiNN'!P25+'[9]03-PhiNN'!P25+'[10]03-PhiNN'!P25+'[11]03-PhiNN'!P25+'[12]03-PhiNN'!P25+'[13]03-PhiNN'!P25+'[14]03-PhiNN'!P25+'[15]03-PhiNN'!P25</f>
        <v>0</v>
      </c>
      <c r="Q25" s="407">
        <f>'[2]03-PhiNN'!Q25+'[3]03-PhiNN'!Q25+'[4]03-PhiNN'!Q25+'[5]03-PhiNN'!Q25+'[6]03-PhiNN'!Q25+'[7]03-PhiNN'!Q25+'[8]03-PhiNN'!Q25+'[9]03-PhiNN'!Q25+'[10]03-PhiNN'!Q25+'[11]03-PhiNN'!Q25+'[12]03-PhiNN'!Q25+'[13]03-PhiNN'!Q25+'[14]03-PhiNN'!Q25+'[15]03-PhiNN'!Q25</f>
        <v>0</v>
      </c>
      <c r="R25" s="407">
        <f>'[2]03-PhiNN'!R25+'[3]03-PhiNN'!R25+'[4]03-PhiNN'!R25+'[5]03-PhiNN'!R25+'[6]03-PhiNN'!R25+'[7]03-PhiNN'!R25+'[8]03-PhiNN'!R25+'[9]03-PhiNN'!R25+'[10]03-PhiNN'!R25+'[11]03-PhiNN'!R25+'[12]03-PhiNN'!R25+'[13]03-PhiNN'!R25+'[14]03-PhiNN'!R25+'[15]03-PhiNN'!R25</f>
        <v>0</v>
      </c>
    </row>
    <row r="26" spans="1:18" ht="22.5" customHeight="1">
      <c r="A26" s="147" t="s">
        <v>126</v>
      </c>
      <c r="B26" s="148" t="s">
        <v>127</v>
      </c>
      <c r="C26" s="149" t="s">
        <v>128</v>
      </c>
      <c r="D26" s="406">
        <f t="shared" si="4"/>
        <v>0.047</v>
      </c>
      <c r="E26" s="406">
        <f t="shared" si="5"/>
        <v>0.047</v>
      </c>
      <c r="F26" s="407">
        <f>'[2]03-PhiNN'!F26+'[3]03-PhiNN'!F26+'[4]03-PhiNN'!F26+'[5]03-PhiNN'!F26+'[6]03-PhiNN'!F26+'[7]03-PhiNN'!F26+'[8]03-PhiNN'!F26+'[9]03-PhiNN'!F26+'[10]03-PhiNN'!F26+'[11]03-PhiNN'!F26+'[12]03-PhiNN'!F26+'[13]03-PhiNN'!F26+'[14]03-PhiNN'!F26+'[15]03-PhiNN'!F26</f>
        <v>0</v>
      </c>
      <c r="G26" s="407">
        <f>'[2]03-PhiNN'!G26+'[3]03-PhiNN'!G26+'[4]03-PhiNN'!G26+'[5]03-PhiNN'!G26+'[6]03-PhiNN'!G26+'[7]03-PhiNN'!G26+'[8]03-PhiNN'!G26+'[9]03-PhiNN'!G26+'[10]03-PhiNN'!G26+'[11]03-PhiNN'!G26+'[12]03-PhiNN'!G26+'[13]03-PhiNN'!G26+'[14]03-PhiNN'!G26+'[15]03-PhiNN'!G26</f>
        <v>0</v>
      </c>
      <c r="H26" s="407">
        <f>'[2]03-PhiNN'!H26+'[3]03-PhiNN'!H26+'[4]03-PhiNN'!H26+'[5]03-PhiNN'!H26+'[6]03-PhiNN'!H26+'[7]03-PhiNN'!H26+'[8]03-PhiNN'!H26+'[9]03-PhiNN'!H26+'[10]03-PhiNN'!H26+'[11]03-PhiNN'!H26+'[12]03-PhiNN'!H26+'[13]03-PhiNN'!H26+'[14]03-PhiNN'!H26+'[15]03-PhiNN'!H26</f>
        <v>0.047</v>
      </c>
      <c r="I26" s="407">
        <f>'[2]03-PhiNN'!I26+'[3]03-PhiNN'!I26+'[4]03-PhiNN'!I26+'[5]03-PhiNN'!I26+'[6]03-PhiNN'!I26+'[7]03-PhiNN'!I26+'[8]03-PhiNN'!I26+'[9]03-PhiNN'!I26+'[10]03-PhiNN'!I26+'[11]03-PhiNN'!I26+'[12]03-PhiNN'!I26+'[13]03-PhiNN'!I26+'[14]03-PhiNN'!I26+'[15]03-PhiNN'!I26</f>
        <v>0</v>
      </c>
      <c r="J26" s="407">
        <f>'[2]03-PhiNN'!J26+'[3]03-PhiNN'!J26+'[4]03-PhiNN'!J26+'[5]03-PhiNN'!J26+'[6]03-PhiNN'!J26+'[7]03-PhiNN'!J26+'[8]03-PhiNN'!J26+'[9]03-PhiNN'!J26+'[10]03-PhiNN'!J26+'[11]03-PhiNN'!J26+'[12]03-PhiNN'!J26+'[13]03-PhiNN'!J26+'[14]03-PhiNN'!J26+'[15]03-PhiNN'!J26</f>
        <v>0</v>
      </c>
      <c r="K26" s="407">
        <f>'[2]03-PhiNN'!K26+'[3]03-PhiNN'!K26+'[4]03-PhiNN'!K26+'[5]03-PhiNN'!K26+'[6]03-PhiNN'!K26+'[7]03-PhiNN'!K26+'[8]03-PhiNN'!K26+'[9]03-PhiNN'!K26+'[10]03-PhiNN'!K26+'[11]03-PhiNN'!K26+'[12]03-PhiNN'!K26+'[13]03-PhiNN'!K26+'[14]03-PhiNN'!K26+'[15]03-PhiNN'!K26</f>
        <v>0</v>
      </c>
      <c r="L26" s="407">
        <f>'[2]03-PhiNN'!L26+'[3]03-PhiNN'!L26+'[4]03-PhiNN'!L26+'[5]03-PhiNN'!L26+'[6]03-PhiNN'!L26+'[7]03-PhiNN'!L26+'[8]03-PhiNN'!L26+'[9]03-PhiNN'!L26+'[10]03-PhiNN'!L26+'[11]03-PhiNN'!L26+'[12]03-PhiNN'!L26+'[13]03-PhiNN'!L26+'[14]03-PhiNN'!L26+'[15]03-PhiNN'!L26</f>
        <v>0</v>
      </c>
      <c r="M26" s="407">
        <f>'[2]03-PhiNN'!M26+'[3]03-PhiNN'!M26+'[4]03-PhiNN'!M26+'[5]03-PhiNN'!M26+'[6]03-PhiNN'!M26+'[7]03-PhiNN'!M26+'[8]03-PhiNN'!M26+'[9]03-PhiNN'!M26+'[10]03-PhiNN'!M26+'[11]03-PhiNN'!M26+'[12]03-PhiNN'!M26+'[13]03-PhiNN'!M26+'[14]03-PhiNN'!M26+'[15]03-PhiNN'!M26</f>
        <v>0</v>
      </c>
      <c r="N26" s="407">
        <f>'[2]03-PhiNN'!N26+'[3]03-PhiNN'!N26+'[4]03-PhiNN'!N26+'[5]03-PhiNN'!N26+'[6]03-PhiNN'!N26+'[7]03-PhiNN'!N26+'[8]03-PhiNN'!N26+'[9]03-PhiNN'!N26+'[10]03-PhiNN'!N26+'[11]03-PhiNN'!N26+'[12]03-PhiNN'!N26+'[13]03-PhiNN'!N26+'[14]03-PhiNN'!N26+'[15]03-PhiNN'!N26</f>
        <v>0</v>
      </c>
      <c r="O26" s="406">
        <f t="shared" si="6"/>
        <v>0</v>
      </c>
      <c r="P26" s="407">
        <f>'[2]03-PhiNN'!P26+'[3]03-PhiNN'!P26+'[4]03-PhiNN'!P26+'[5]03-PhiNN'!P26+'[6]03-PhiNN'!P26+'[7]03-PhiNN'!P26+'[8]03-PhiNN'!P26+'[9]03-PhiNN'!P26+'[10]03-PhiNN'!P26+'[11]03-PhiNN'!P26+'[12]03-PhiNN'!P26+'[13]03-PhiNN'!P26+'[14]03-PhiNN'!P26+'[15]03-PhiNN'!P26</f>
        <v>0</v>
      </c>
      <c r="Q26" s="407">
        <f>'[2]03-PhiNN'!Q26+'[3]03-PhiNN'!Q26+'[4]03-PhiNN'!Q26+'[5]03-PhiNN'!Q26+'[6]03-PhiNN'!Q26+'[7]03-PhiNN'!Q26+'[8]03-PhiNN'!Q26+'[9]03-PhiNN'!Q26+'[10]03-PhiNN'!Q26+'[11]03-PhiNN'!Q26+'[12]03-PhiNN'!Q26+'[13]03-PhiNN'!Q26+'[14]03-PhiNN'!Q26+'[15]03-PhiNN'!Q26</f>
        <v>0</v>
      </c>
      <c r="R26" s="407">
        <f>'[2]03-PhiNN'!R26+'[3]03-PhiNN'!R26+'[4]03-PhiNN'!R26+'[5]03-PhiNN'!R26+'[6]03-PhiNN'!R26+'[7]03-PhiNN'!R26+'[8]03-PhiNN'!R26+'[9]03-PhiNN'!R26+'[10]03-PhiNN'!R26+'[11]03-PhiNN'!R26+'[12]03-PhiNN'!R26+'[13]03-PhiNN'!R26+'[14]03-PhiNN'!R26+'[15]03-PhiNN'!R26</f>
        <v>0</v>
      </c>
    </row>
    <row r="27" spans="1:18" ht="22.5" customHeight="1">
      <c r="A27" s="147" t="s">
        <v>129</v>
      </c>
      <c r="B27" s="148" t="s">
        <v>130</v>
      </c>
      <c r="C27" s="149" t="s">
        <v>131</v>
      </c>
      <c r="D27" s="406">
        <f t="shared" si="4"/>
        <v>0</v>
      </c>
      <c r="E27" s="406">
        <f t="shared" si="5"/>
        <v>0</v>
      </c>
      <c r="F27" s="407">
        <f>'[2]03-PhiNN'!F27+'[3]03-PhiNN'!F27+'[4]03-PhiNN'!F27+'[5]03-PhiNN'!F27+'[6]03-PhiNN'!F27+'[7]03-PhiNN'!F27+'[8]03-PhiNN'!F27+'[9]03-PhiNN'!F27+'[10]03-PhiNN'!F27+'[11]03-PhiNN'!F27+'[12]03-PhiNN'!F27+'[13]03-PhiNN'!F27+'[14]03-PhiNN'!F27+'[15]03-PhiNN'!F27</f>
        <v>0</v>
      </c>
      <c r="G27" s="407">
        <f>'[2]03-PhiNN'!G27+'[3]03-PhiNN'!G27+'[4]03-PhiNN'!G27+'[5]03-PhiNN'!G27+'[6]03-PhiNN'!G27+'[7]03-PhiNN'!G27+'[8]03-PhiNN'!G27+'[9]03-PhiNN'!G27+'[10]03-PhiNN'!G27+'[11]03-PhiNN'!G27+'[12]03-PhiNN'!G27+'[13]03-PhiNN'!G27+'[14]03-PhiNN'!G27+'[15]03-PhiNN'!G27</f>
        <v>0</v>
      </c>
      <c r="H27" s="407">
        <f>'[2]03-PhiNN'!H27+'[3]03-PhiNN'!H27+'[4]03-PhiNN'!H27+'[5]03-PhiNN'!H27+'[6]03-PhiNN'!H27+'[7]03-PhiNN'!H27+'[8]03-PhiNN'!H27+'[9]03-PhiNN'!H27+'[10]03-PhiNN'!H27+'[11]03-PhiNN'!H27+'[12]03-PhiNN'!H27+'[13]03-PhiNN'!H27+'[14]03-PhiNN'!H27+'[15]03-PhiNN'!H27</f>
        <v>0</v>
      </c>
      <c r="I27" s="407">
        <f>'[2]03-PhiNN'!I27+'[3]03-PhiNN'!I27+'[4]03-PhiNN'!I27+'[5]03-PhiNN'!I27+'[6]03-PhiNN'!I27+'[7]03-PhiNN'!I27+'[8]03-PhiNN'!I27+'[9]03-PhiNN'!I27+'[10]03-PhiNN'!I27+'[11]03-PhiNN'!I27+'[12]03-PhiNN'!I27+'[13]03-PhiNN'!I27+'[14]03-PhiNN'!I27+'[15]03-PhiNN'!I27</f>
        <v>0</v>
      </c>
      <c r="J27" s="407">
        <f>'[2]03-PhiNN'!J27+'[3]03-PhiNN'!J27+'[4]03-PhiNN'!J27+'[5]03-PhiNN'!J27+'[6]03-PhiNN'!J27+'[7]03-PhiNN'!J27+'[8]03-PhiNN'!J27+'[9]03-PhiNN'!J27+'[10]03-PhiNN'!J27+'[11]03-PhiNN'!J27+'[12]03-PhiNN'!J27+'[13]03-PhiNN'!J27+'[14]03-PhiNN'!J27+'[15]03-PhiNN'!J27</f>
        <v>0</v>
      </c>
      <c r="K27" s="407">
        <f>'[2]03-PhiNN'!K27+'[3]03-PhiNN'!K27+'[4]03-PhiNN'!K27+'[5]03-PhiNN'!K27+'[6]03-PhiNN'!K27+'[7]03-PhiNN'!K27+'[8]03-PhiNN'!K27+'[9]03-PhiNN'!K27+'[10]03-PhiNN'!K27+'[11]03-PhiNN'!K27+'[12]03-PhiNN'!K27+'[13]03-PhiNN'!K27+'[14]03-PhiNN'!K27+'[15]03-PhiNN'!K27</f>
        <v>0</v>
      </c>
      <c r="L27" s="407">
        <f>'[2]03-PhiNN'!L27+'[3]03-PhiNN'!L27+'[4]03-PhiNN'!L27+'[5]03-PhiNN'!L27+'[6]03-PhiNN'!L27+'[7]03-PhiNN'!L27+'[8]03-PhiNN'!L27+'[9]03-PhiNN'!L27+'[10]03-PhiNN'!L27+'[11]03-PhiNN'!L27+'[12]03-PhiNN'!L27+'[13]03-PhiNN'!L27+'[14]03-PhiNN'!L27+'[15]03-PhiNN'!L27</f>
        <v>0</v>
      </c>
      <c r="M27" s="407">
        <f>'[2]03-PhiNN'!M27+'[3]03-PhiNN'!M27+'[4]03-PhiNN'!M27+'[5]03-PhiNN'!M27+'[6]03-PhiNN'!M27+'[7]03-PhiNN'!M27+'[8]03-PhiNN'!M27+'[9]03-PhiNN'!M27+'[10]03-PhiNN'!M27+'[11]03-PhiNN'!M27+'[12]03-PhiNN'!M27+'[13]03-PhiNN'!M27+'[14]03-PhiNN'!M27+'[15]03-PhiNN'!M27</f>
        <v>0</v>
      </c>
      <c r="N27" s="407">
        <f>'[2]03-PhiNN'!N27+'[3]03-PhiNN'!N27+'[4]03-PhiNN'!N27+'[5]03-PhiNN'!N27+'[6]03-PhiNN'!N27+'[7]03-PhiNN'!N27+'[8]03-PhiNN'!N27+'[9]03-PhiNN'!N27+'[10]03-PhiNN'!N27+'[11]03-PhiNN'!N27+'[12]03-PhiNN'!N27+'[13]03-PhiNN'!N27+'[14]03-PhiNN'!N27+'[15]03-PhiNN'!N27</f>
        <v>0</v>
      </c>
      <c r="O27" s="406">
        <f t="shared" si="6"/>
        <v>0</v>
      </c>
      <c r="P27" s="407">
        <f>'[2]03-PhiNN'!P27+'[3]03-PhiNN'!P27+'[4]03-PhiNN'!P27+'[5]03-PhiNN'!P27+'[6]03-PhiNN'!P27+'[7]03-PhiNN'!P27+'[8]03-PhiNN'!P27+'[9]03-PhiNN'!P27+'[10]03-PhiNN'!P27+'[11]03-PhiNN'!P27+'[12]03-PhiNN'!P27+'[13]03-PhiNN'!P27+'[14]03-PhiNN'!P27+'[15]03-PhiNN'!P27</f>
        <v>0</v>
      </c>
      <c r="Q27" s="407">
        <f>'[2]03-PhiNN'!Q27+'[3]03-PhiNN'!Q27+'[4]03-PhiNN'!Q27+'[5]03-PhiNN'!Q27+'[6]03-PhiNN'!Q27+'[7]03-PhiNN'!Q27+'[8]03-PhiNN'!Q27+'[9]03-PhiNN'!Q27+'[10]03-PhiNN'!Q27+'[11]03-PhiNN'!Q27+'[12]03-PhiNN'!Q27+'[13]03-PhiNN'!Q27+'[14]03-PhiNN'!Q27+'[15]03-PhiNN'!Q27</f>
        <v>0</v>
      </c>
      <c r="R27" s="407">
        <f>'[2]03-PhiNN'!R27+'[3]03-PhiNN'!R27+'[4]03-PhiNN'!R27+'[5]03-PhiNN'!R27+'[6]03-PhiNN'!R27+'[7]03-PhiNN'!R27+'[8]03-PhiNN'!R27+'[9]03-PhiNN'!R27+'[10]03-PhiNN'!R27+'[11]03-PhiNN'!R27+'[12]03-PhiNN'!R27+'[13]03-PhiNN'!R27+'[14]03-PhiNN'!R27+'[15]03-PhiNN'!R27</f>
        <v>0</v>
      </c>
    </row>
    <row r="28" spans="1:18" ht="22.5" customHeight="1">
      <c r="A28" s="147" t="s">
        <v>132</v>
      </c>
      <c r="B28" s="148" t="s">
        <v>133</v>
      </c>
      <c r="C28" s="149" t="s">
        <v>134</v>
      </c>
      <c r="D28" s="406">
        <f t="shared" si="4"/>
        <v>0.726</v>
      </c>
      <c r="E28" s="406">
        <f t="shared" si="5"/>
        <v>0.726</v>
      </c>
      <c r="F28" s="407">
        <f>'[2]03-PhiNN'!F28+'[3]03-PhiNN'!F28+'[4]03-PhiNN'!F28+'[5]03-PhiNN'!F28+'[6]03-PhiNN'!F28+'[7]03-PhiNN'!F28+'[8]03-PhiNN'!F28+'[9]03-PhiNN'!F28+'[10]03-PhiNN'!F28+'[11]03-PhiNN'!F28+'[12]03-PhiNN'!F28+'[13]03-PhiNN'!F28+'[14]03-PhiNN'!F28+'[15]03-PhiNN'!F28</f>
        <v>0</v>
      </c>
      <c r="G28" s="407">
        <f>'[2]03-PhiNN'!G28+'[3]03-PhiNN'!G28+'[4]03-PhiNN'!G28+'[5]03-PhiNN'!G28+'[6]03-PhiNN'!G28+'[7]03-PhiNN'!G28+'[8]03-PhiNN'!G28+'[9]03-PhiNN'!G28+'[10]03-PhiNN'!G28+'[11]03-PhiNN'!G28+'[12]03-PhiNN'!G28+'[13]03-PhiNN'!G28+'[14]03-PhiNN'!G28+'[15]03-PhiNN'!G28</f>
        <v>0</v>
      </c>
      <c r="H28" s="407">
        <f>'[2]03-PhiNN'!H28+'[3]03-PhiNN'!H28+'[4]03-PhiNN'!H28+'[5]03-PhiNN'!H28+'[6]03-PhiNN'!H28+'[7]03-PhiNN'!H28+'[8]03-PhiNN'!H28+'[9]03-PhiNN'!H28+'[10]03-PhiNN'!H28+'[11]03-PhiNN'!H28+'[12]03-PhiNN'!H28+'[13]03-PhiNN'!H28+'[14]03-PhiNN'!H28+'[15]03-PhiNN'!H28</f>
        <v>0</v>
      </c>
      <c r="I28" s="407">
        <f>'[2]03-PhiNN'!I28+'[3]03-PhiNN'!I28+'[4]03-PhiNN'!I28+'[5]03-PhiNN'!I28+'[6]03-PhiNN'!I28+'[7]03-PhiNN'!I28+'[8]03-PhiNN'!I28+'[9]03-PhiNN'!I28+'[10]03-PhiNN'!I28+'[11]03-PhiNN'!I28+'[12]03-PhiNN'!I28+'[13]03-PhiNN'!I28+'[14]03-PhiNN'!I28+'[15]03-PhiNN'!I28</f>
        <v>0.726</v>
      </c>
      <c r="J28" s="407">
        <f>'[2]03-PhiNN'!J28+'[3]03-PhiNN'!J28+'[4]03-PhiNN'!J28+'[5]03-PhiNN'!J28+'[6]03-PhiNN'!J28+'[7]03-PhiNN'!J28+'[8]03-PhiNN'!J28+'[9]03-PhiNN'!J28+'[10]03-PhiNN'!J28+'[11]03-PhiNN'!J28+'[12]03-PhiNN'!J28+'[13]03-PhiNN'!J28+'[14]03-PhiNN'!J28+'[15]03-PhiNN'!J28</f>
        <v>0</v>
      </c>
      <c r="K28" s="407">
        <f>'[2]03-PhiNN'!K28+'[3]03-PhiNN'!K28+'[4]03-PhiNN'!K28+'[5]03-PhiNN'!K28+'[6]03-PhiNN'!K28+'[7]03-PhiNN'!K28+'[8]03-PhiNN'!K28+'[9]03-PhiNN'!K28+'[10]03-PhiNN'!K28+'[11]03-PhiNN'!K28+'[12]03-PhiNN'!K28+'[13]03-PhiNN'!K28+'[14]03-PhiNN'!K28+'[15]03-PhiNN'!K28</f>
        <v>0</v>
      </c>
      <c r="L28" s="407">
        <f>'[2]03-PhiNN'!L28+'[3]03-PhiNN'!L28+'[4]03-PhiNN'!L28+'[5]03-PhiNN'!L28+'[6]03-PhiNN'!L28+'[7]03-PhiNN'!L28+'[8]03-PhiNN'!L28+'[9]03-PhiNN'!L28+'[10]03-PhiNN'!L28+'[11]03-PhiNN'!L28+'[12]03-PhiNN'!L28+'[13]03-PhiNN'!L28+'[14]03-PhiNN'!L28+'[15]03-PhiNN'!L28</f>
        <v>0</v>
      </c>
      <c r="M28" s="407">
        <f>'[2]03-PhiNN'!M28+'[3]03-PhiNN'!M28+'[4]03-PhiNN'!M28+'[5]03-PhiNN'!M28+'[6]03-PhiNN'!M28+'[7]03-PhiNN'!M28+'[8]03-PhiNN'!M28+'[9]03-PhiNN'!M28+'[10]03-PhiNN'!M28+'[11]03-PhiNN'!M28+'[12]03-PhiNN'!M28+'[13]03-PhiNN'!M28+'[14]03-PhiNN'!M28+'[15]03-PhiNN'!M28</f>
        <v>0</v>
      </c>
      <c r="N28" s="407">
        <f>'[2]03-PhiNN'!N28+'[3]03-PhiNN'!N28+'[4]03-PhiNN'!N28+'[5]03-PhiNN'!N28+'[6]03-PhiNN'!N28+'[7]03-PhiNN'!N28+'[8]03-PhiNN'!N28+'[9]03-PhiNN'!N28+'[10]03-PhiNN'!N28+'[11]03-PhiNN'!N28+'[12]03-PhiNN'!N28+'[13]03-PhiNN'!N28+'[14]03-PhiNN'!N28+'[15]03-PhiNN'!N28</f>
        <v>0</v>
      </c>
      <c r="O28" s="406">
        <f t="shared" si="6"/>
        <v>0</v>
      </c>
      <c r="P28" s="407">
        <f>'[2]03-PhiNN'!P28+'[3]03-PhiNN'!P28+'[4]03-PhiNN'!P28+'[5]03-PhiNN'!P28+'[6]03-PhiNN'!P28+'[7]03-PhiNN'!P28+'[8]03-PhiNN'!P28+'[9]03-PhiNN'!P28+'[10]03-PhiNN'!P28+'[11]03-PhiNN'!P28+'[12]03-PhiNN'!P28+'[13]03-PhiNN'!P28+'[14]03-PhiNN'!P28+'[15]03-PhiNN'!P28</f>
        <v>0</v>
      </c>
      <c r="Q28" s="407">
        <f>'[2]03-PhiNN'!Q28+'[3]03-PhiNN'!Q28+'[4]03-PhiNN'!Q28+'[5]03-PhiNN'!Q28+'[6]03-PhiNN'!Q28+'[7]03-PhiNN'!Q28+'[8]03-PhiNN'!Q28+'[9]03-PhiNN'!Q28+'[10]03-PhiNN'!Q28+'[11]03-PhiNN'!Q28+'[12]03-PhiNN'!Q28+'[13]03-PhiNN'!Q28+'[14]03-PhiNN'!Q28+'[15]03-PhiNN'!Q28</f>
        <v>0</v>
      </c>
      <c r="R28" s="407">
        <f>'[2]03-PhiNN'!R28+'[3]03-PhiNN'!R28+'[4]03-PhiNN'!R28+'[5]03-PhiNN'!R28+'[6]03-PhiNN'!R28+'[7]03-PhiNN'!R28+'[8]03-PhiNN'!R28+'[9]03-PhiNN'!R28+'[10]03-PhiNN'!R28+'[11]03-PhiNN'!R28+'[12]03-PhiNN'!R28+'[13]03-PhiNN'!R28+'[14]03-PhiNN'!R28+'[15]03-PhiNN'!R28</f>
        <v>0</v>
      </c>
    </row>
    <row r="29" spans="1:18" ht="22.5" customHeight="1">
      <c r="A29" s="147" t="s">
        <v>135</v>
      </c>
      <c r="B29" s="148" t="s">
        <v>136</v>
      </c>
      <c r="C29" s="149" t="s">
        <v>137</v>
      </c>
      <c r="D29" s="406">
        <f>SUM(D30:D36)</f>
        <v>203.96112000000002</v>
      </c>
      <c r="E29" s="406">
        <f>SUM(E30:E36)</f>
        <v>203.96112000000002</v>
      </c>
      <c r="F29" s="406">
        <f aca="true" t="shared" si="7" ref="F29:R29">SUM(F30:F36)</f>
        <v>8.04562</v>
      </c>
      <c r="G29" s="406">
        <f t="shared" si="7"/>
        <v>195.9155</v>
      </c>
      <c r="H29" s="406">
        <f t="shared" si="7"/>
        <v>0</v>
      </c>
      <c r="I29" s="406">
        <f t="shared" si="7"/>
        <v>0</v>
      </c>
      <c r="J29" s="406">
        <f t="shared" si="7"/>
        <v>0</v>
      </c>
      <c r="K29" s="406">
        <f t="shared" si="7"/>
        <v>0</v>
      </c>
      <c r="L29" s="406">
        <f t="shared" si="7"/>
        <v>0</v>
      </c>
      <c r="M29" s="406">
        <f t="shared" si="7"/>
        <v>0</v>
      </c>
      <c r="N29" s="406">
        <f t="shared" si="7"/>
        <v>0</v>
      </c>
      <c r="O29" s="406">
        <f t="shared" si="7"/>
        <v>0</v>
      </c>
      <c r="P29" s="406">
        <f t="shared" si="7"/>
        <v>0</v>
      </c>
      <c r="Q29" s="406">
        <f t="shared" si="7"/>
        <v>0</v>
      </c>
      <c r="R29" s="406">
        <f t="shared" si="7"/>
        <v>0</v>
      </c>
    </row>
    <row r="30" spans="1:18" ht="22.5" customHeight="1">
      <c r="A30" s="147" t="s">
        <v>138</v>
      </c>
      <c r="B30" s="148" t="s">
        <v>209</v>
      </c>
      <c r="C30" s="149" t="s">
        <v>139</v>
      </c>
      <c r="D30" s="406">
        <f aca="true" t="shared" si="8" ref="D30:D36">E30+O30</f>
        <v>56.7594</v>
      </c>
      <c r="E30" s="406">
        <f aca="true" t="shared" si="9" ref="E30:E36">SUM(F30:N30)</f>
        <v>56.7594</v>
      </c>
      <c r="F30" s="407">
        <f>'[2]03-PhiNN'!F30+'[3]03-PhiNN'!F30+'[4]03-PhiNN'!F30+'[5]03-PhiNN'!F30+'[6]03-PhiNN'!F30+'[7]03-PhiNN'!F30+'[8]03-PhiNN'!F30+'[9]03-PhiNN'!F30+'[10]03-PhiNN'!F30+'[11]03-PhiNN'!F30+'[12]03-PhiNN'!F30+'[13]03-PhiNN'!F30+'[14]03-PhiNN'!F30+'[15]03-PhiNN'!F30</f>
        <v>0</v>
      </c>
      <c r="G30" s="407">
        <f>'[2]03-PhiNN'!G30+'[3]03-PhiNN'!G30+'[4]03-PhiNN'!G30+'[5]03-PhiNN'!G30+'[6]03-PhiNN'!G30+'[7]03-PhiNN'!G30+'[8]03-PhiNN'!G30+'[9]03-PhiNN'!G30+'[10]03-PhiNN'!G30+'[11]03-PhiNN'!G30+'[12]03-PhiNN'!G30+'[13]03-PhiNN'!G30+'[14]03-PhiNN'!G30+'[15]03-PhiNN'!G30</f>
        <v>56.7594</v>
      </c>
      <c r="H30" s="407">
        <f>'[2]03-PhiNN'!H30+'[3]03-PhiNN'!H30+'[4]03-PhiNN'!H30+'[5]03-PhiNN'!H30+'[6]03-PhiNN'!H30+'[7]03-PhiNN'!H30+'[8]03-PhiNN'!H30+'[9]03-PhiNN'!H30+'[10]03-PhiNN'!H30+'[11]03-PhiNN'!H30+'[12]03-PhiNN'!H30+'[13]03-PhiNN'!H30+'[14]03-PhiNN'!H30+'[15]03-PhiNN'!H30</f>
        <v>0</v>
      </c>
      <c r="I30" s="407">
        <f>'[2]03-PhiNN'!I30+'[3]03-PhiNN'!I30+'[4]03-PhiNN'!I30+'[5]03-PhiNN'!I30+'[6]03-PhiNN'!I30+'[7]03-PhiNN'!I30+'[8]03-PhiNN'!I30+'[9]03-PhiNN'!I30+'[10]03-PhiNN'!I30+'[11]03-PhiNN'!I30+'[12]03-PhiNN'!I30+'[13]03-PhiNN'!I30+'[14]03-PhiNN'!I30+'[15]03-PhiNN'!I30</f>
        <v>0</v>
      </c>
      <c r="J30" s="407">
        <f>'[2]03-PhiNN'!J30+'[3]03-PhiNN'!J30+'[4]03-PhiNN'!J30+'[5]03-PhiNN'!J30+'[6]03-PhiNN'!J30+'[7]03-PhiNN'!J30+'[8]03-PhiNN'!J30+'[9]03-PhiNN'!J30+'[10]03-PhiNN'!J30+'[11]03-PhiNN'!J30+'[12]03-PhiNN'!J30+'[13]03-PhiNN'!J30+'[14]03-PhiNN'!J30+'[15]03-PhiNN'!J30</f>
        <v>0</v>
      </c>
      <c r="K30" s="407">
        <f>'[2]03-PhiNN'!K30+'[3]03-PhiNN'!K30+'[4]03-PhiNN'!K30+'[5]03-PhiNN'!K30+'[6]03-PhiNN'!K30+'[7]03-PhiNN'!K30+'[8]03-PhiNN'!K30+'[9]03-PhiNN'!K30+'[10]03-PhiNN'!K30+'[11]03-PhiNN'!K30+'[12]03-PhiNN'!K30+'[13]03-PhiNN'!K30+'[14]03-PhiNN'!K30+'[15]03-PhiNN'!K30</f>
        <v>0</v>
      </c>
      <c r="L30" s="407">
        <f>'[2]03-PhiNN'!L30+'[3]03-PhiNN'!L30+'[4]03-PhiNN'!L30+'[5]03-PhiNN'!L30+'[6]03-PhiNN'!L30+'[7]03-PhiNN'!L30+'[8]03-PhiNN'!L30+'[9]03-PhiNN'!L30+'[10]03-PhiNN'!L30+'[11]03-PhiNN'!L30+'[12]03-PhiNN'!L30+'[13]03-PhiNN'!L30+'[14]03-PhiNN'!L30+'[15]03-PhiNN'!L30</f>
        <v>0</v>
      </c>
      <c r="M30" s="407">
        <f>'[2]03-PhiNN'!M30+'[3]03-PhiNN'!M30+'[4]03-PhiNN'!M30+'[5]03-PhiNN'!M30+'[6]03-PhiNN'!M30+'[7]03-PhiNN'!M30+'[8]03-PhiNN'!M30+'[9]03-PhiNN'!M30+'[10]03-PhiNN'!M30+'[11]03-PhiNN'!M30+'[12]03-PhiNN'!M30+'[13]03-PhiNN'!M30+'[14]03-PhiNN'!M30+'[15]03-PhiNN'!M30</f>
        <v>0</v>
      </c>
      <c r="N30" s="407">
        <f>'[2]03-PhiNN'!N30+'[3]03-PhiNN'!N30+'[4]03-PhiNN'!N30+'[5]03-PhiNN'!N30+'[6]03-PhiNN'!N30+'[7]03-PhiNN'!N30+'[8]03-PhiNN'!N30+'[9]03-PhiNN'!N30+'[10]03-PhiNN'!N30+'[11]03-PhiNN'!N30+'[12]03-PhiNN'!N30+'[13]03-PhiNN'!N30+'[14]03-PhiNN'!N30+'[15]03-PhiNN'!N30</f>
        <v>0</v>
      </c>
      <c r="O30" s="406">
        <f aca="true" t="shared" si="10" ref="O30:O36">SUM(P30:R30)</f>
        <v>0</v>
      </c>
      <c r="P30" s="407">
        <f>'[2]03-PhiNN'!P30+'[3]03-PhiNN'!P30+'[4]03-PhiNN'!P30+'[5]03-PhiNN'!P30+'[6]03-PhiNN'!P30+'[7]03-PhiNN'!P30+'[8]03-PhiNN'!P30+'[9]03-PhiNN'!P30+'[10]03-PhiNN'!P30+'[11]03-PhiNN'!P30+'[12]03-PhiNN'!P30+'[13]03-PhiNN'!P30+'[14]03-PhiNN'!P30+'[15]03-PhiNN'!P30</f>
        <v>0</v>
      </c>
      <c r="Q30" s="407">
        <f>'[2]03-PhiNN'!Q30+'[3]03-PhiNN'!Q30+'[4]03-PhiNN'!Q30+'[5]03-PhiNN'!Q30+'[6]03-PhiNN'!Q30+'[7]03-PhiNN'!Q30+'[8]03-PhiNN'!Q30+'[9]03-PhiNN'!Q30+'[10]03-PhiNN'!Q30+'[11]03-PhiNN'!Q30+'[12]03-PhiNN'!Q30+'[13]03-PhiNN'!Q30+'[14]03-PhiNN'!Q30+'[15]03-PhiNN'!Q30</f>
        <v>0</v>
      </c>
      <c r="R30" s="407">
        <f>'[2]03-PhiNN'!R30+'[3]03-PhiNN'!R30+'[4]03-PhiNN'!R30+'[5]03-PhiNN'!R30+'[6]03-PhiNN'!R30+'[7]03-PhiNN'!R30+'[8]03-PhiNN'!R30+'[9]03-PhiNN'!R30+'[10]03-PhiNN'!R30+'[11]03-PhiNN'!R30+'[12]03-PhiNN'!R30+'[13]03-PhiNN'!R30+'[14]03-PhiNN'!R30+'[15]03-PhiNN'!R30</f>
        <v>0</v>
      </c>
    </row>
    <row r="31" spans="1:18" ht="22.5" customHeight="1">
      <c r="A31" s="147" t="s">
        <v>210</v>
      </c>
      <c r="B31" s="148" t="s">
        <v>211</v>
      </c>
      <c r="C31" s="149" t="s">
        <v>140</v>
      </c>
      <c r="D31" s="406">
        <f t="shared" si="8"/>
        <v>44.4546</v>
      </c>
      <c r="E31" s="406">
        <f t="shared" si="9"/>
        <v>44.4546</v>
      </c>
      <c r="F31" s="407">
        <f>'[2]03-PhiNN'!F31+'[3]03-PhiNN'!F31+'[4]03-PhiNN'!F31+'[5]03-PhiNN'!F31+'[6]03-PhiNN'!F31+'[7]03-PhiNN'!F31+'[8]03-PhiNN'!F31+'[9]03-PhiNN'!F31+'[10]03-PhiNN'!F31+'[11]03-PhiNN'!F31+'[12]03-PhiNN'!F31+'[13]03-PhiNN'!F31+'[14]03-PhiNN'!F31+'[15]03-PhiNN'!F31</f>
        <v>0</v>
      </c>
      <c r="G31" s="407">
        <f>'[2]03-PhiNN'!G31+'[3]03-PhiNN'!G31+'[4]03-PhiNN'!G31+'[5]03-PhiNN'!G31+'[6]03-PhiNN'!G31+'[7]03-PhiNN'!G31+'[8]03-PhiNN'!G31+'[9]03-PhiNN'!G31+'[10]03-PhiNN'!G31+'[11]03-PhiNN'!G31+'[12]03-PhiNN'!G31+'[13]03-PhiNN'!G31+'[14]03-PhiNN'!G31+'[15]03-PhiNN'!G31</f>
        <v>44.4546</v>
      </c>
      <c r="H31" s="407">
        <f>'[2]03-PhiNN'!H31+'[3]03-PhiNN'!H31+'[4]03-PhiNN'!H31+'[5]03-PhiNN'!H31+'[6]03-PhiNN'!H31+'[7]03-PhiNN'!H31+'[8]03-PhiNN'!H31+'[9]03-PhiNN'!H31+'[10]03-PhiNN'!H31+'[11]03-PhiNN'!H31+'[12]03-PhiNN'!H31+'[13]03-PhiNN'!H31+'[14]03-PhiNN'!H31+'[15]03-PhiNN'!H31</f>
        <v>0</v>
      </c>
      <c r="I31" s="407">
        <f>'[2]03-PhiNN'!I31+'[3]03-PhiNN'!I31+'[4]03-PhiNN'!I31+'[5]03-PhiNN'!I31+'[6]03-PhiNN'!I31+'[7]03-PhiNN'!I31+'[8]03-PhiNN'!I31+'[9]03-PhiNN'!I31+'[10]03-PhiNN'!I31+'[11]03-PhiNN'!I31+'[12]03-PhiNN'!I31+'[13]03-PhiNN'!I31+'[14]03-PhiNN'!I31+'[15]03-PhiNN'!I31</f>
        <v>0</v>
      </c>
      <c r="J31" s="407">
        <f>'[2]03-PhiNN'!J31+'[3]03-PhiNN'!J31+'[4]03-PhiNN'!J31+'[5]03-PhiNN'!J31+'[6]03-PhiNN'!J31+'[7]03-PhiNN'!J31+'[8]03-PhiNN'!J31+'[9]03-PhiNN'!J31+'[10]03-PhiNN'!J31+'[11]03-PhiNN'!J31+'[12]03-PhiNN'!J31+'[13]03-PhiNN'!J31+'[14]03-PhiNN'!J31+'[15]03-PhiNN'!J31</f>
        <v>0</v>
      </c>
      <c r="K31" s="407">
        <f>'[2]03-PhiNN'!K31+'[3]03-PhiNN'!K31+'[4]03-PhiNN'!K31+'[5]03-PhiNN'!K31+'[6]03-PhiNN'!K31+'[7]03-PhiNN'!K31+'[8]03-PhiNN'!K31+'[9]03-PhiNN'!K31+'[10]03-PhiNN'!K31+'[11]03-PhiNN'!K31+'[12]03-PhiNN'!K31+'[13]03-PhiNN'!K31+'[14]03-PhiNN'!K31+'[15]03-PhiNN'!K31</f>
        <v>0</v>
      </c>
      <c r="L31" s="407">
        <f>'[2]03-PhiNN'!L31+'[3]03-PhiNN'!L31+'[4]03-PhiNN'!L31+'[5]03-PhiNN'!L31+'[6]03-PhiNN'!L31+'[7]03-PhiNN'!L31+'[8]03-PhiNN'!L31+'[9]03-PhiNN'!L31+'[10]03-PhiNN'!L31+'[11]03-PhiNN'!L31+'[12]03-PhiNN'!L31+'[13]03-PhiNN'!L31+'[14]03-PhiNN'!L31+'[15]03-PhiNN'!L31</f>
        <v>0</v>
      </c>
      <c r="M31" s="407">
        <f>'[2]03-PhiNN'!M31+'[3]03-PhiNN'!M31+'[4]03-PhiNN'!M31+'[5]03-PhiNN'!M31+'[6]03-PhiNN'!M31+'[7]03-PhiNN'!M31+'[8]03-PhiNN'!M31+'[9]03-PhiNN'!M31+'[10]03-PhiNN'!M31+'[11]03-PhiNN'!M31+'[12]03-PhiNN'!M31+'[13]03-PhiNN'!M31+'[14]03-PhiNN'!M31+'[15]03-PhiNN'!M31</f>
        <v>0</v>
      </c>
      <c r="N31" s="407">
        <f>'[2]03-PhiNN'!N31+'[3]03-PhiNN'!N31+'[4]03-PhiNN'!N31+'[5]03-PhiNN'!N31+'[6]03-PhiNN'!N31+'[7]03-PhiNN'!N31+'[8]03-PhiNN'!N31+'[9]03-PhiNN'!N31+'[10]03-PhiNN'!N31+'[11]03-PhiNN'!N31+'[12]03-PhiNN'!N31+'[13]03-PhiNN'!N31+'[14]03-PhiNN'!N31+'[15]03-PhiNN'!N31</f>
        <v>0</v>
      </c>
      <c r="O31" s="406">
        <f t="shared" si="10"/>
        <v>0</v>
      </c>
      <c r="P31" s="407">
        <f>'[2]03-PhiNN'!P31+'[3]03-PhiNN'!P31+'[4]03-PhiNN'!P31+'[5]03-PhiNN'!P31+'[6]03-PhiNN'!P31+'[7]03-PhiNN'!P31+'[8]03-PhiNN'!P31+'[9]03-PhiNN'!P31+'[10]03-PhiNN'!P31+'[11]03-PhiNN'!P31+'[12]03-PhiNN'!P31+'[13]03-PhiNN'!P31+'[14]03-PhiNN'!P31+'[15]03-PhiNN'!P31</f>
        <v>0</v>
      </c>
      <c r="Q31" s="407">
        <f>'[2]03-PhiNN'!Q31+'[3]03-PhiNN'!Q31+'[4]03-PhiNN'!Q31+'[5]03-PhiNN'!Q31+'[6]03-PhiNN'!Q31+'[7]03-PhiNN'!Q31+'[8]03-PhiNN'!Q31+'[9]03-PhiNN'!Q31+'[10]03-PhiNN'!Q31+'[11]03-PhiNN'!Q31+'[12]03-PhiNN'!Q31+'[13]03-PhiNN'!Q31+'[14]03-PhiNN'!Q31+'[15]03-PhiNN'!Q31</f>
        <v>0</v>
      </c>
      <c r="R31" s="407">
        <f>'[2]03-PhiNN'!R31+'[3]03-PhiNN'!R31+'[4]03-PhiNN'!R31+'[5]03-PhiNN'!R31+'[6]03-PhiNN'!R31+'[7]03-PhiNN'!R31+'[8]03-PhiNN'!R31+'[9]03-PhiNN'!R31+'[10]03-PhiNN'!R31+'[11]03-PhiNN'!R31+'[12]03-PhiNN'!R31+'[13]03-PhiNN'!R31+'[14]03-PhiNN'!R31+'[15]03-PhiNN'!R31</f>
        <v>0</v>
      </c>
    </row>
    <row r="32" spans="1:18" ht="22.5" customHeight="1">
      <c r="A32" s="147" t="s">
        <v>212</v>
      </c>
      <c r="B32" s="148" t="s">
        <v>279</v>
      </c>
      <c r="C32" s="149" t="s">
        <v>208</v>
      </c>
      <c r="D32" s="406">
        <f t="shared" si="8"/>
        <v>0</v>
      </c>
      <c r="E32" s="406">
        <f t="shared" si="9"/>
        <v>0</v>
      </c>
      <c r="F32" s="407">
        <f>'[2]03-PhiNN'!F32+'[3]03-PhiNN'!F32+'[4]03-PhiNN'!F32+'[5]03-PhiNN'!F32+'[6]03-PhiNN'!F32+'[7]03-PhiNN'!F32+'[8]03-PhiNN'!F32+'[9]03-PhiNN'!F32+'[10]03-PhiNN'!F32+'[11]03-PhiNN'!F32+'[12]03-PhiNN'!F32+'[13]03-PhiNN'!F32+'[14]03-PhiNN'!F32+'[15]03-PhiNN'!F32</f>
        <v>0</v>
      </c>
      <c r="G32" s="407">
        <f>'[2]03-PhiNN'!G32+'[3]03-PhiNN'!G32+'[4]03-PhiNN'!G32+'[5]03-PhiNN'!G32+'[6]03-PhiNN'!G32+'[7]03-PhiNN'!G32+'[8]03-PhiNN'!G32+'[9]03-PhiNN'!G32+'[10]03-PhiNN'!G32+'[11]03-PhiNN'!G32+'[12]03-PhiNN'!G32+'[13]03-PhiNN'!G32+'[14]03-PhiNN'!G32+'[15]03-PhiNN'!G32</f>
        <v>0</v>
      </c>
      <c r="H32" s="407">
        <f>'[2]03-PhiNN'!H32+'[3]03-PhiNN'!H32+'[4]03-PhiNN'!H32+'[5]03-PhiNN'!H32+'[6]03-PhiNN'!H32+'[7]03-PhiNN'!H32+'[8]03-PhiNN'!H32+'[9]03-PhiNN'!H32+'[10]03-PhiNN'!H32+'[11]03-PhiNN'!H32+'[12]03-PhiNN'!H32+'[13]03-PhiNN'!H32+'[14]03-PhiNN'!H32+'[15]03-PhiNN'!H32</f>
        <v>0</v>
      </c>
      <c r="I32" s="407">
        <f>'[2]03-PhiNN'!I32+'[3]03-PhiNN'!I32+'[4]03-PhiNN'!I32+'[5]03-PhiNN'!I32+'[6]03-PhiNN'!I32+'[7]03-PhiNN'!I32+'[8]03-PhiNN'!I32+'[9]03-PhiNN'!I32+'[10]03-PhiNN'!I32+'[11]03-PhiNN'!I32+'[12]03-PhiNN'!I32+'[13]03-PhiNN'!I32+'[14]03-PhiNN'!I32+'[15]03-PhiNN'!I32</f>
        <v>0</v>
      </c>
      <c r="J32" s="407">
        <f>'[2]03-PhiNN'!J32+'[3]03-PhiNN'!J32+'[4]03-PhiNN'!J32+'[5]03-PhiNN'!J32+'[6]03-PhiNN'!J32+'[7]03-PhiNN'!J32+'[8]03-PhiNN'!J32+'[9]03-PhiNN'!J32+'[10]03-PhiNN'!J32+'[11]03-PhiNN'!J32+'[12]03-PhiNN'!J32+'[13]03-PhiNN'!J32+'[14]03-PhiNN'!J32+'[15]03-PhiNN'!J32</f>
        <v>0</v>
      </c>
      <c r="K32" s="407">
        <f>'[2]03-PhiNN'!K32+'[3]03-PhiNN'!K32+'[4]03-PhiNN'!K32+'[5]03-PhiNN'!K32+'[6]03-PhiNN'!K32+'[7]03-PhiNN'!K32+'[8]03-PhiNN'!K32+'[9]03-PhiNN'!K32+'[10]03-PhiNN'!K32+'[11]03-PhiNN'!K32+'[12]03-PhiNN'!K32+'[13]03-PhiNN'!K32+'[14]03-PhiNN'!K32+'[15]03-PhiNN'!K32</f>
        <v>0</v>
      </c>
      <c r="L32" s="407">
        <f>'[2]03-PhiNN'!L32+'[3]03-PhiNN'!L32+'[4]03-PhiNN'!L32+'[5]03-PhiNN'!L32+'[6]03-PhiNN'!L32+'[7]03-PhiNN'!L32+'[8]03-PhiNN'!L32+'[9]03-PhiNN'!L32+'[10]03-PhiNN'!L32+'[11]03-PhiNN'!L32+'[12]03-PhiNN'!L32+'[13]03-PhiNN'!L32+'[14]03-PhiNN'!L32+'[15]03-PhiNN'!L32</f>
        <v>0</v>
      </c>
      <c r="M32" s="407">
        <f>'[2]03-PhiNN'!M32+'[3]03-PhiNN'!M32+'[4]03-PhiNN'!M32+'[5]03-PhiNN'!M32+'[6]03-PhiNN'!M32+'[7]03-PhiNN'!M32+'[8]03-PhiNN'!M32+'[9]03-PhiNN'!M32+'[10]03-PhiNN'!M32+'[11]03-PhiNN'!M32+'[12]03-PhiNN'!M32+'[13]03-PhiNN'!M32+'[14]03-PhiNN'!M32+'[15]03-PhiNN'!M32</f>
        <v>0</v>
      </c>
      <c r="N32" s="407">
        <f>'[2]03-PhiNN'!N32+'[3]03-PhiNN'!N32+'[4]03-PhiNN'!N32+'[5]03-PhiNN'!N32+'[6]03-PhiNN'!N32+'[7]03-PhiNN'!N32+'[8]03-PhiNN'!N32+'[9]03-PhiNN'!N32+'[10]03-PhiNN'!N32+'[11]03-PhiNN'!N32+'[12]03-PhiNN'!N32+'[13]03-PhiNN'!N32+'[14]03-PhiNN'!N32+'[15]03-PhiNN'!N32</f>
        <v>0</v>
      </c>
      <c r="O32" s="406">
        <f t="shared" si="10"/>
        <v>0</v>
      </c>
      <c r="P32" s="407">
        <f>'[2]03-PhiNN'!P32+'[3]03-PhiNN'!P32+'[4]03-PhiNN'!P32+'[5]03-PhiNN'!P32+'[6]03-PhiNN'!P32+'[7]03-PhiNN'!P32+'[8]03-PhiNN'!P32+'[9]03-PhiNN'!P32+'[10]03-PhiNN'!P32+'[11]03-PhiNN'!P32+'[12]03-PhiNN'!P32+'[13]03-PhiNN'!P32+'[14]03-PhiNN'!P32+'[15]03-PhiNN'!P32</f>
        <v>0</v>
      </c>
      <c r="Q32" s="407">
        <f>'[2]03-PhiNN'!Q32+'[3]03-PhiNN'!Q32+'[4]03-PhiNN'!Q32+'[5]03-PhiNN'!Q32+'[6]03-PhiNN'!Q32+'[7]03-PhiNN'!Q32+'[8]03-PhiNN'!Q32+'[9]03-PhiNN'!Q32+'[10]03-PhiNN'!Q32+'[11]03-PhiNN'!Q32+'[12]03-PhiNN'!Q32+'[13]03-PhiNN'!Q32+'[14]03-PhiNN'!Q32+'[15]03-PhiNN'!Q32</f>
        <v>0</v>
      </c>
      <c r="R32" s="407">
        <f>'[2]03-PhiNN'!R32+'[3]03-PhiNN'!R32+'[4]03-PhiNN'!R32+'[5]03-PhiNN'!R32+'[6]03-PhiNN'!R32+'[7]03-PhiNN'!R32+'[8]03-PhiNN'!R32+'[9]03-PhiNN'!R32+'[10]03-PhiNN'!R32+'[11]03-PhiNN'!R32+'[12]03-PhiNN'!R32+'[13]03-PhiNN'!R32+'[14]03-PhiNN'!R32+'[15]03-PhiNN'!R32</f>
        <v>0</v>
      </c>
    </row>
    <row r="33" spans="1:18" ht="22.5" customHeight="1">
      <c r="A33" s="147" t="s">
        <v>214</v>
      </c>
      <c r="B33" s="148" t="s">
        <v>213</v>
      </c>
      <c r="C33" s="149" t="s">
        <v>25</v>
      </c>
      <c r="D33" s="406">
        <f t="shared" si="8"/>
        <v>24.92162</v>
      </c>
      <c r="E33" s="406">
        <f t="shared" si="9"/>
        <v>24.92162</v>
      </c>
      <c r="F33" s="407">
        <f>'[2]03-PhiNN'!F33+'[3]03-PhiNN'!F33+'[4]03-PhiNN'!F33+'[5]03-PhiNN'!F33+'[6]03-PhiNN'!F33+'[7]03-PhiNN'!F33+'[8]03-PhiNN'!F33+'[9]03-PhiNN'!F33+'[10]03-PhiNN'!F33+'[11]03-PhiNN'!F33+'[12]03-PhiNN'!F33+'[13]03-PhiNN'!F33+'[14]03-PhiNN'!F33+'[15]03-PhiNN'!F33</f>
        <v>0.97882</v>
      </c>
      <c r="G33" s="407">
        <f>'[2]03-PhiNN'!G33+'[3]03-PhiNN'!G33+'[4]03-PhiNN'!G33+'[5]03-PhiNN'!G33+'[6]03-PhiNN'!G33+'[7]03-PhiNN'!G33+'[8]03-PhiNN'!G33+'[9]03-PhiNN'!G33+'[10]03-PhiNN'!G33+'[11]03-PhiNN'!G33+'[12]03-PhiNN'!G33+'[13]03-PhiNN'!G33+'[14]03-PhiNN'!G33+'[15]03-PhiNN'!G33</f>
        <v>23.942800000000002</v>
      </c>
      <c r="H33" s="407">
        <f>'[2]03-PhiNN'!H33+'[3]03-PhiNN'!H33+'[4]03-PhiNN'!H33+'[5]03-PhiNN'!H33+'[6]03-PhiNN'!H33+'[7]03-PhiNN'!H33+'[8]03-PhiNN'!H33+'[9]03-PhiNN'!H33+'[10]03-PhiNN'!H33+'[11]03-PhiNN'!H33+'[12]03-PhiNN'!H33+'[13]03-PhiNN'!H33+'[14]03-PhiNN'!H33+'[15]03-PhiNN'!H33</f>
        <v>0</v>
      </c>
      <c r="I33" s="407">
        <f>'[2]03-PhiNN'!I33+'[3]03-PhiNN'!I33+'[4]03-PhiNN'!I33+'[5]03-PhiNN'!I33+'[6]03-PhiNN'!I33+'[7]03-PhiNN'!I33+'[8]03-PhiNN'!I33+'[9]03-PhiNN'!I33+'[10]03-PhiNN'!I33+'[11]03-PhiNN'!I33+'[12]03-PhiNN'!I33+'[13]03-PhiNN'!I33+'[14]03-PhiNN'!I33+'[15]03-PhiNN'!I33</f>
        <v>0</v>
      </c>
      <c r="J33" s="407">
        <f>'[2]03-PhiNN'!J33+'[3]03-PhiNN'!J33+'[4]03-PhiNN'!J33+'[5]03-PhiNN'!J33+'[6]03-PhiNN'!J33+'[7]03-PhiNN'!J33+'[8]03-PhiNN'!J33+'[9]03-PhiNN'!J33+'[10]03-PhiNN'!J33+'[11]03-PhiNN'!J33+'[12]03-PhiNN'!J33+'[13]03-PhiNN'!J33+'[14]03-PhiNN'!J33+'[15]03-PhiNN'!J33</f>
        <v>0</v>
      </c>
      <c r="K33" s="407">
        <f>'[2]03-PhiNN'!K33+'[3]03-PhiNN'!K33+'[4]03-PhiNN'!K33+'[5]03-PhiNN'!K33+'[6]03-PhiNN'!K33+'[7]03-PhiNN'!K33+'[8]03-PhiNN'!K33+'[9]03-PhiNN'!K33+'[10]03-PhiNN'!K33+'[11]03-PhiNN'!K33+'[12]03-PhiNN'!K33+'[13]03-PhiNN'!K33+'[14]03-PhiNN'!K33+'[15]03-PhiNN'!K33</f>
        <v>0</v>
      </c>
      <c r="L33" s="407">
        <f>'[2]03-PhiNN'!L33+'[3]03-PhiNN'!L33+'[4]03-PhiNN'!L33+'[5]03-PhiNN'!L33+'[6]03-PhiNN'!L33+'[7]03-PhiNN'!L33+'[8]03-PhiNN'!L33+'[9]03-PhiNN'!L33+'[10]03-PhiNN'!L33+'[11]03-PhiNN'!L33+'[12]03-PhiNN'!L33+'[13]03-PhiNN'!L33+'[14]03-PhiNN'!L33+'[15]03-PhiNN'!L33</f>
        <v>0</v>
      </c>
      <c r="M33" s="407">
        <f>'[2]03-PhiNN'!M33+'[3]03-PhiNN'!M33+'[4]03-PhiNN'!M33+'[5]03-PhiNN'!M33+'[6]03-PhiNN'!M33+'[7]03-PhiNN'!M33+'[8]03-PhiNN'!M33+'[9]03-PhiNN'!M33+'[10]03-PhiNN'!M33+'[11]03-PhiNN'!M33+'[12]03-PhiNN'!M33+'[13]03-PhiNN'!M33+'[14]03-PhiNN'!M33+'[15]03-PhiNN'!M33</f>
        <v>0</v>
      </c>
      <c r="N33" s="407">
        <f>'[2]03-PhiNN'!N33+'[3]03-PhiNN'!N33+'[4]03-PhiNN'!N33+'[5]03-PhiNN'!N33+'[6]03-PhiNN'!N33+'[7]03-PhiNN'!N33+'[8]03-PhiNN'!N33+'[9]03-PhiNN'!N33+'[10]03-PhiNN'!N33+'[11]03-PhiNN'!N33+'[12]03-PhiNN'!N33+'[13]03-PhiNN'!N33+'[14]03-PhiNN'!N33+'[15]03-PhiNN'!N33</f>
        <v>0</v>
      </c>
      <c r="O33" s="406">
        <f t="shared" si="10"/>
        <v>0</v>
      </c>
      <c r="P33" s="407">
        <f>'[2]03-PhiNN'!P33+'[3]03-PhiNN'!P33+'[4]03-PhiNN'!P33+'[5]03-PhiNN'!P33+'[6]03-PhiNN'!P33+'[7]03-PhiNN'!P33+'[8]03-PhiNN'!P33+'[9]03-PhiNN'!P33+'[10]03-PhiNN'!P33+'[11]03-PhiNN'!P33+'[12]03-PhiNN'!P33+'[13]03-PhiNN'!P33+'[14]03-PhiNN'!P33+'[15]03-PhiNN'!P33</f>
        <v>0</v>
      </c>
      <c r="Q33" s="407">
        <f>'[2]03-PhiNN'!Q33+'[3]03-PhiNN'!Q33+'[4]03-PhiNN'!Q33+'[5]03-PhiNN'!Q33+'[6]03-PhiNN'!Q33+'[7]03-PhiNN'!Q33+'[8]03-PhiNN'!Q33+'[9]03-PhiNN'!Q33+'[10]03-PhiNN'!Q33+'[11]03-PhiNN'!Q33+'[12]03-PhiNN'!Q33+'[13]03-PhiNN'!Q33+'[14]03-PhiNN'!Q33+'[15]03-PhiNN'!Q33</f>
        <v>0</v>
      </c>
      <c r="R33" s="407">
        <f>'[2]03-PhiNN'!R33+'[3]03-PhiNN'!R33+'[4]03-PhiNN'!R33+'[5]03-PhiNN'!R33+'[6]03-PhiNN'!R33+'[7]03-PhiNN'!R33+'[8]03-PhiNN'!R33+'[9]03-PhiNN'!R33+'[10]03-PhiNN'!R33+'[11]03-PhiNN'!R33+'[12]03-PhiNN'!R33+'[13]03-PhiNN'!R33+'[14]03-PhiNN'!R33+'[15]03-PhiNN'!R33</f>
        <v>0</v>
      </c>
    </row>
    <row r="34" spans="1:18" ht="22.5" customHeight="1">
      <c r="A34" s="147" t="s">
        <v>216</v>
      </c>
      <c r="B34" s="148" t="s">
        <v>215</v>
      </c>
      <c r="C34" s="149" t="s">
        <v>26</v>
      </c>
      <c r="D34" s="406">
        <f t="shared" si="8"/>
        <v>70.3261</v>
      </c>
      <c r="E34" s="406">
        <f t="shared" si="9"/>
        <v>70.3261</v>
      </c>
      <c r="F34" s="407">
        <f>'[2]03-PhiNN'!F34+'[3]03-PhiNN'!F34+'[4]03-PhiNN'!F34+'[5]03-PhiNN'!F34+'[6]03-PhiNN'!F34+'[7]03-PhiNN'!F34+'[8]03-PhiNN'!F34+'[9]03-PhiNN'!F34+'[10]03-PhiNN'!F34+'[11]03-PhiNN'!F34+'[12]03-PhiNN'!F34+'[13]03-PhiNN'!F34+'[14]03-PhiNN'!F34+'[15]03-PhiNN'!F34</f>
        <v>7.0668</v>
      </c>
      <c r="G34" s="407">
        <f>'[2]03-PhiNN'!G34+'[3]03-PhiNN'!G34+'[4]03-PhiNN'!G34+'[5]03-PhiNN'!G34+'[6]03-PhiNN'!G34+'[7]03-PhiNN'!G34+'[8]03-PhiNN'!G34+'[9]03-PhiNN'!G34+'[10]03-PhiNN'!G34+'[11]03-PhiNN'!G34+'[12]03-PhiNN'!G34+'[13]03-PhiNN'!G34+'[14]03-PhiNN'!G34+'[15]03-PhiNN'!G34</f>
        <v>63.259299999999996</v>
      </c>
      <c r="H34" s="407">
        <f>'[2]03-PhiNN'!H34+'[3]03-PhiNN'!H34+'[4]03-PhiNN'!H34+'[5]03-PhiNN'!H34+'[6]03-PhiNN'!H34+'[7]03-PhiNN'!H34+'[8]03-PhiNN'!H34+'[9]03-PhiNN'!H34+'[10]03-PhiNN'!H34+'[11]03-PhiNN'!H34+'[12]03-PhiNN'!H34+'[13]03-PhiNN'!H34+'[14]03-PhiNN'!H34+'[15]03-PhiNN'!H34</f>
        <v>0</v>
      </c>
      <c r="I34" s="407">
        <f>'[2]03-PhiNN'!I34+'[3]03-PhiNN'!I34+'[4]03-PhiNN'!I34+'[5]03-PhiNN'!I34+'[6]03-PhiNN'!I34+'[7]03-PhiNN'!I34+'[8]03-PhiNN'!I34+'[9]03-PhiNN'!I34+'[10]03-PhiNN'!I34+'[11]03-PhiNN'!I34+'[12]03-PhiNN'!I34+'[13]03-PhiNN'!I34+'[14]03-PhiNN'!I34+'[15]03-PhiNN'!I34</f>
        <v>0</v>
      </c>
      <c r="J34" s="407">
        <f>'[2]03-PhiNN'!J34+'[3]03-PhiNN'!J34+'[4]03-PhiNN'!J34+'[5]03-PhiNN'!J34+'[6]03-PhiNN'!J34+'[7]03-PhiNN'!J34+'[8]03-PhiNN'!J34+'[9]03-PhiNN'!J34+'[10]03-PhiNN'!J34+'[11]03-PhiNN'!J34+'[12]03-PhiNN'!J34+'[13]03-PhiNN'!J34+'[14]03-PhiNN'!J34+'[15]03-PhiNN'!J34</f>
        <v>0</v>
      </c>
      <c r="K34" s="407">
        <f>'[2]03-PhiNN'!K34+'[3]03-PhiNN'!K34+'[4]03-PhiNN'!K34+'[5]03-PhiNN'!K34+'[6]03-PhiNN'!K34+'[7]03-PhiNN'!K34+'[8]03-PhiNN'!K34+'[9]03-PhiNN'!K34+'[10]03-PhiNN'!K34+'[11]03-PhiNN'!K34+'[12]03-PhiNN'!K34+'[13]03-PhiNN'!K34+'[14]03-PhiNN'!K34+'[15]03-PhiNN'!K34</f>
        <v>0</v>
      </c>
      <c r="L34" s="407">
        <f>'[2]03-PhiNN'!L34+'[3]03-PhiNN'!L34+'[4]03-PhiNN'!L34+'[5]03-PhiNN'!L34+'[6]03-PhiNN'!L34+'[7]03-PhiNN'!L34+'[8]03-PhiNN'!L34+'[9]03-PhiNN'!L34+'[10]03-PhiNN'!L34+'[11]03-PhiNN'!L34+'[12]03-PhiNN'!L34+'[13]03-PhiNN'!L34+'[14]03-PhiNN'!L34+'[15]03-PhiNN'!L34</f>
        <v>0</v>
      </c>
      <c r="M34" s="407">
        <f>'[2]03-PhiNN'!M34+'[3]03-PhiNN'!M34+'[4]03-PhiNN'!M34+'[5]03-PhiNN'!M34+'[6]03-PhiNN'!M34+'[7]03-PhiNN'!M34+'[8]03-PhiNN'!M34+'[9]03-PhiNN'!M34+'[10]03-PhiNN'!M34+'[11]03-PhiNN'!M34+'[12]03-PhiNN'!M34+'[13]03-PhiNN'!M34+'[14]03-PhiNN'!M34+'[15]03-PhiNN'!M34</f>
        <v>0</v>
      </c>
      <c r="N34" s="407">
        <f>'[2]03-PhiNN'!N34+'[3]03-PhiNN'!N34+'[4]03-PhiNN'!N34+'[5]03-PhiNN'!N34+'[6]03-PhiNN'!N34+'[7]03-PhiNN'!N34+'[8]03-PhiNN'!N34+'[9]03-PhiNN'!N34+'[10]03-PhiNN'!N34+'[11]03-PhiNN'!N34+'[12]03-PhiNN'!N34+'[13]03-PhiNN'!N34+'[14]03-PhiNN'!N34+'[15]03-PhiNN'!N34</f>
        <v>0</v>
      </c>
      <c r="O34" s="406">
        <f t="shared" si="10"/>
        <v>0</v>
      </c>
      <c r="P34" s="407">
        <f>'[2]03-PhiNN'!P34+'[3]03-PhiNN'!P34+'[4]03-PhiNN'!P34+'[5]03-PhiNN'!P34+'[6]03-PhiNN'!P34+'[7]03-PhiNN'!P34+'[8]03-PhiNN'!P34+'[9]03-PhiNN'!P34+'[10]03-PhiNN'!P34+'[11]03-PhiNN'!P34+'[12]03-PhiNN'!P34+'[13]03-PhiNN'!P34+'[14]03-PhiNN'!P34+'[15]03-PhiNN'!P34</f>
        <v>0</v>
      </c>
      <c r="Q34" s="407">
        <f>'[2]03-PhiNN'!Q34+'[3]03-PhiNN'!Q34+'[4]03-PhiNN'!Q34+'[5]03-PhiNN'!Q34+'[6]03-PhiNN'!Q34+'[7]03-PhiNN'!Q34+'[8]03-PhiNN'!Q34+'[9]03-PhiNN'!Q34+'[10]03-PhiNN'!Q34+'[11]03-PhiNN'!Q34+'[12]03-PhiNN'!Q34+'[13]03-PhiNN'!Q34+'[14]03-PhiNN'!Q34+'[15]03-PhiNN'!Q34</f>
        <v>0</v>
      </c>
      <c r="R34" s="407">
        <f>'[2]03-PhiNN'!R34+'[3]03-PhiNN'!R34+'[4]03-PhiNN'!R34+'[5]03-PhiNN'!R34+'[6]03-PhiNN'!R34+'[7]03-PhiNN'!R34+'[8]03-PhiNN'!R34+'[9]03-PhiNN'!R34+'[10]03-PhiNN'!R34+'[11]03-PhiNN'!R34+'[12]03-PhiNN'!R34+'[13]03-PhiNN'!R34+'[14]03-PhiNN'!R34+'[15]03-PhiNN'!R34</f>
        <v>0</v>
      </c>
    </row>
    <row r="35" spans="1:18" ht="22.5" customHeight="1">
      <c r="A35" s="147" t="s">
        <v>218</v>
      </c>
      <c r="B35" s="148" t="s">
        <v>217</v>
      </c>
      <c r="C35" s="149" t="s">
        <v>141</v>
      </c>
      <c r="D35" s="406">
        <f t="shared" si="8"/>
        <v>0</v>
      </c>
      <c r="E35" s="406">
        <f t="shared" si="9"/>
        <v>0</v>
      </c>
      <c r="F35" s="407">
        <f>'[2]03-PhiNN'!F35+'[3]03-PhiNN'!F35+'[4]03-PhiNN'!F35+'[5]03-PhiNN'!F35+'[6]03-PhiNN'!F35+'[7]03-PhiNN'!F35+'[8]03-PhiNN'!F35+'[9]03-PhiNN'!F35+'[10]03-PhiNN'!F35+'[11]03-PhiNN'!F35+'[12]03-PhiNN'!F35+'[13]03-PhiNN'!F35+'[14]03-PhiNN'!F35+'[15]03-PhiNN'!F35</f>
        <v>0</v>
      </c>
      <c r="G35" s="407">
        <f>'[2]03-PhiNN'!G35+'[3]03-PhiNN'!G35+'[4]03-PhiNN'!G35+'[5]03-PhiNN'!G35+'[6]03-PhiNN'!G35+'[7]03-PhiNN'!G35+'[8]03-PhiNN'!G35+'[9]03-PhiNN'!G35+'[10]03-PhiNN'!G35+'[11]03-PhiNN'!G35+'[12]03-PhiNN'!G35+'[13]03-PhiNN'!G35+'[14]03-PhiNN'!G35+'[15]03-PhiNN'!G35</f>
        <v>0</v>
      </c>
      <c r="H35" s="407">
        <f>'[2]03-PhiNN'!H35+'[3]03-PhiNN'!H35+'[4]03-PhiNN'!H35+'[5]03-PhiNN'!H35+'[6]03-PhiNN'!H35+'[7]03-PhiNN'!H35+'[8]03-PhiNN'!H35+'[9]03-PhiNN'!H35+'[10]03-PhiNN'!H35+'[11]03-PhiNN'!H35+'[12]03-PhiNN'!H35+'[13]03-PhiNN'!H35+'[14]03-PhiNN'!H35+'[15]03-PhiNN'!H35</f>
        <v>0</v>
      </c>
      <c r="I35" s="407">
        <f>'[2]03-PhiNN'!I35+'[3]03-PhiNN'!I35+'[4]03-PhiNN'!I35+'[5]03-PhiNN'!I35+'[6]03-PhiNN'!I35+'[7]03-PhiNN'!I35+'[8]03-PhiNN'!I35+'[9]03-PhiNN'!I35+'[10]03-PhiNN'!I35+'[11]03-PhiNN'!I35+'[12]03-PhiNN'!I35+'[13]03-PhiNN'!I35+'[14]03-PhiNN'!I35+'[15]03-PhiNN'!I35</f>
        <v>0</v>
      </c>
      <c r="J35" s="407">
        <f>'[2]03-PhiNN'!J35+'[3]03-PhiNN'!J35+'[4]03-PhiNN'!J35+'[5]03-PhiNN'!J35+'[6]03-PhiNN'!J35+'[7]03-PhiNN'!J35+'[8]03-PhiNN'!J35+'[9]03-PhiNN'!J35+'[10]03-PhiNN'!J35+'[11]03-PhiNN'!J35+'[12]03-PhiNN'!J35+'[13]03-PhiNN'!J35+'[14]03-PhiNN'!J35+'[15]03-PhiNN'!J35</f>
        <v>0</v>
      </c>
      <c r="K35" s="407">
        <f>'[2]03-PhiNN'!K35+'[3]03-PhiNN'!K35+'[4]03-PhiNN'!K35+'[5]03-PhiNN'!K35+'[6]03-PhiNN'!K35+'[7]03-PhiNN'!K35+'[8]03-PhiNN'!K35+'[9]03-PhiNN'!K35+'[10]03-PhiNN'!K35+'[11]03-PhiNN'!K35+'[12]03-PhiNN'!K35+'[13]03-PhiNN'!K35+'[14]03-PhiNN'!K35+'[15]03-PhiNN'!K35</f>
        <v>0</v>
      </c>
      <c r="L35" s="407">
        <f>'[2]03-PhiNN'!L35+'[3]03-PhiNN'!L35+'[4]03-PhiNN'!L35+'[5]03-PhiNN'!L35+'[6]03-PhiNN'!L35+'[7]03-PhiNN'!L35+'[8]03-PhiNN'!L35+'[9]03-PhiNN'!L35+'[10]03-PhiNN'!L35+'[11]03-PhiNN'!L35+'[12]03-PhiNN'!L35+'[13]03-PhiNN'!L35+'[14]03-PhiNN'!L35+'[15]03-PhiNN'!L35</f>
        <v>0</v>
      </c>
      <c r="M35" s="407">
        <f>'[2]03-PhiNN'!M35+'[3]03-PhiNN'!M35+'[4]03-PhiNN'!M35+'[5]03-PhiNN'!M35+'[6]03-PhiNN'!M35+'[7]03-PhiNN'!M35+'[8]03-PhiNN'!M35+'[9]03-PhiNN'!M35+'[10]03-PhiNN'!M35+'[11]03-PhiNN'!M35+'[12]03-PhiNN'!M35+'[13]03-PhiNN'!M35+'[14]03-PhiNN'!M35+'[15]03-PhiNN'!M35</f>
        <v>0</v>
      </c>
      <c r="N35" s="407">
        <f>'[2]03-PhiNN'!N35+'[3]03-PhiNN'!N35+'[4]03-PhiNN'!N35+'[5]03-PhiNN'!N35+'[6]03-PhiNN'!N35+'[7]03-PhiNN'!N35+'[8]03-PhiNN'!N35+'[9]03-PhiNN'!N35+'[10]03-PhiNN'!N35+'[11]03-PhiNN'!N35+'[12]03-PhiNN'!N35+'[13]03-PhiNN'!N35+'[14]03-PhiNN'!N35+'[15]03-PhiNN'!N35</f>
        <v>0</v>
      </c>
      <c r="O35" s="406">
        <f t="shared" si="10"/>
        <v>0</v>
      </c>
      <c r="P35" s="407">
        <f>'[2]03-PhiNN'!P35+'[3]03-PhiNN'!P35+'[4]03-PhiNN'!P35+'[5]03-PhiNN'!P35+'[6]03-PhiNN'!P35+'[7]03-PhiNN'!P35+'[8]03-PhiNN'!P35+'[9]03-PhiNN'!P35+'[10]03-PhiNN'!P35+'[11]03-PhiNN'!P35+'[12]03-PhiNN'!P35+'[13]03-PhiNN'!P35+'[14]03-PhiNN'!P35+'[15]03-PhiNN'!P35</f>
        <v>0</v>
      </c>
      <c r="Q35" s="407">
        <f>'[2]03-PhiNN'!Q35+'[3]03-PhiNN'!Q35+'[4]03-PhiNN'!Q35+'[5]03-PhiNN'!Q35+'[6]03-PhiNN'!Q35+'[7]03-PhiNN'!Q35+'[8]03-PhiNN'!Q35+'[9]03-PhiNN'!Q35+'[10]03-PhiNN'!Q35+'[11]03-PhiNN'!Q35+'[12]03-PhiNN'!Q35+'[13]03-PhiNN'!Q35+'[14]03-PhiNN'!Q35+'[15]03-PhiNN'!Q35</f>
        <v>0</v>
      </c>
      <c r="R35" s="407">
        <f>'[2]03-PhiNN'!R35+'[3]03-PhiNN'!R35+'[4]03-PhiNN'!R35+'[5]03-PhiNN'!R35+'[6]03-PhiNN'!R35+'[7]03-PhiNN'!R35+'[8]03-PhiNN'!R35+'[9]03-PhiNN'!R35+'[10]03-PhiNN'!R35+'[11]03-PhiNN'!R35+'[12]03-PhiNN'!R35+'[13]03-PhiNN'!R35+'[14]03-PhiNN'!R35+'[15]03-PhiNN'!R35</f>
        <v>0</v>
      </c>
    </row>
    <row r="36" spans="1:18" ht="22.5" customHeight="1">
      <c r="A36" s="147" t="s">
        <v>280</v>
      </c>
      <c r="B36" s="148" t="s">
        <v>219</v>
      </c>
      <c r="C36" s="149" t="s">
        <v>142</v>
      </c>
      <c r="D36" s="406">
        <f t="shared" si="8"/>
        <v>7.4994</v>
      </c>
      <c r="E36" s="406">
        <f t="shared" si="9"/>
        <v>7.4994</v>
      </c>
      <c r="F36" s="407">
        <f>'[2]03-PhiNN'!F36+'[3]03-PhiNN'!F36+'[4]03-PhiNN'!F36+'[5]03-PhiNN'!F36+'[6]03-PhiNN'!F36+'[7]03-PhiNN'!F36+'[8]03-PhiNN'!F36+'[9]03-PhiNN'!F36+'[10]03-PhiNN'!F36+'[11]03-PhiNN'!F36+'[12]03-PhiNN'!F36+'[13]03-PhiNN'!F36+'[14]03-PhiNN'!F36+'[15]03-PhiNN'!F36</f>
        <v>0</v>
      </c>
      <c r="G36" s="407">
        <f>'[2]03-PhiNN'!G36+'[3]03-PhiNN'!G36+'[4]03-PhiNN'!G36+'[5]03-PhiNN'!G36+'[6]03-PhiNN'!G36+'[7]03-PhiNN'!G36+'[8]03-PhiNN'!G36+'[9]03-PhiNN'!G36+'[10]03-PhiNN'!G36+'[11]03-PhiNN'!G36+'[12]03-PhiNN'!G36+'[13]03-PhiNN'!G36+'[14]03-PhiNN'!G36+'[15]03-PhiNN'!G36</f>
        <v>7.4994</v>
      </c>
      <c r="H36" s="407">
        <f>'[2]03-PhiNN'!H36+'[3]03-PhiNN'!H36+'[4]03-PhiNN'!H36+'[5]03-PhiNN'!H36+'[6]03-PhiNN'!H36+'[7]03-PhiNN'!H36+'[8]03-PhiNN'!H36+'[9]03-PhiNN'!H36+'[10]03-PhiNN'!H36+'[11]03-PhiNN'!H36+'[12]03-PhiNN'!H36+'[13]03-PhiNN'!H36+'[14]03-PhiNN'!H36+'[15]03-PhiNN'!H36</f>
        <v>0</v>
      </c>
      <c r="I36" s="407">
        <f>'[2]03-PhiNN'!I36+'[3]03-PhiNN'!I36+'[4]03-PhiNN'!I36+'[5]03-PhiNN'!I36+'[6]03-PhiNN'!I36+'[7]03-PhiNN'!I36+'[8]03-PhiNN'!I36+'[9]03-PhiNN'!I36+'[10]03-PhiNN'!I36+'[11]03-PhiNN'!I36+'[12]03-PhiNN'!I36+'[13]03-PhiNN'!I36+'[14]03-PhiNN'!I36+'[15]03-PhiNN'!I36</f>
        <v>0</v>
      </c>
      <c r="J36" s="407">
        <f>'[2]03-PhiNN'!J36+'[3]03-PhiNN'!J36+'[4]03-PhiNN'!J36+'[5]03-PhiNN'!J36+'[6]03-PhiNN'!J36+'[7]03-PhiNN'!J36+'[8]03-PhiNN'!J36+'[9]03-PhiNN'!J36+'[10]03-PhiNN'!J36+'[11]03-PhiNN'!J36+'[12]03-PhiNN'!J36+'[13]03-PhiNN'!J36+'[14]03-PhiNN'!J36+'[15]03-PhiNN'!J36</f>
        <v>0</v>
      </c>
      <c r="K36" s="407">
        <f>'[2]03-PhiNN'!K36+'[3]03-PhiNN'!K36+'[4]03-PhiNN'!K36+'[5]03-PhiNN'!K36+'[6]03-PhiNN'!K36+'[7]03-PhiNN'!K36+'[8]03-PhiNN'!K36+'[9]03-PhiNN'!K36+'[10]03-PhiNN'!K36+'[11]03-PhiNN'!K36+'[12]03-PhiNN'!K36+'[13]03-PhiNN'!K36+'[14]03-PhiNN'!K36+'[15]03-PhiNN'!K36</f>
        <v>0</v>
      </c>
      <c r="L36" s="407">
        <f>'[2]03-PhiNN'!L36+'[3]03-PhiNN'!L36+'[4]03-PhiNN'!L36+'[5]03-PhiNN'!L36+'[6]03-PhiNN'!L36+'[7]03-PhiNN'!L36+'[8]03-PhiNN'!L36+'[9]03-PhiNN'!L36+'[10]03-PhiNN'!L36+'[11]03-PhiNN'!L36+'[12]03-PhiNN'!L36+'[13]03-PhiNN'!L36+'[14]03-PhiNN'!L36+'[15]03-PhiNN'!L36</f>
        <v>0</v>
      </c>
      <c r="M36" s="407">
        <f>'[2]03-PhiNN'!M36+'[3]03-PhiNN'!M36+'[4]03-PhiNN'!M36+'[5]03-PhiNN'!M36+'[6]03-PhiNN'!M36+'[7]03-PhiNN'!M36+'[8]03-PhiNN'!M36+'[9]03-PhiNN'!M36+'[10]03-PhiNN'!M36+'[11]03-PhiNN'!M36+'[12]03-PhiNN'!M36+'[13]03-PhiNN'!M36+'[14]03-PhiNN'!M36+'[15]03-PhiNN'!M36</f>
        <v>0</v>
      </c>
      <c r="N36" s="407">
        <f>'[2]03-PhiNN'!N36+'[3]03-PhiNN'!N36+'[4]03-PhiNN'!N36+'[5]03-PhiNN'!N36+'[6]03-PhiNN'!N36+'[7]03-PhiNN'!N36+'[8]03-PhiNN'!N36+'[9]03-PhiNN'!N36+'[10]03-PhiNN'!N36+'[11]03-PhiNN'!N36+'[12]03-PhiNN'!N36+'[13]03-PhiNN'!N36+'[14]03-PhiNN'!N36+'[15]03-PhiNN'!N36</f>
        <v>0</v>
      </c>
      <c r="O36" s="406">
        <f t="shared" si="10"/>
        <v>0</v>
      </c>
      <c r="P36" s="407">
        <f>'[2]03-PhiNN'!P36+'[3]03-PhiNN'!P36+'[4]03-PhiNN'!P36+'[5]03-PhiNN'!P36+'[6]03-PhiNN'!P36+'[7]03-PhiNN'!P36+'[8]03-PhiNN'!P36+'[9]03-PhiNN'!P36+'[10]03-PhiNN'!P36+'[11]03-PhiNN'!P36+'[12]03-PhiNN'!P36+'[13]03-PhiNN'!P36+'[14]03-PhiNN'!P36+'[15]03-PhiNN'!P36</f>
        <v>0</v>
      </c>
      <c r="Q36" s="407">
        <f>'[2]03-PhiNN'!Q36+'[3]03-PhiNN'!Q36+'[4]03-PhiNN'!Q36+'[5]03-PhiNN'!Q36+'[6]03-PhiNN'!Q36+'[7]03-PhiNN'!Q36+'[8]03-PhiNN'!Q36+'[9]03-PhiNN'!Q36+'[10]03-PhiNN'!Q36+'[11]03-PhiNN'!Q36+'[12]03-PhiNN'!Q36+'[13]03-PhiNN'!Q36+'[14]03-PhiNN'!Q36+'[15]03-PhiNN'!Q36</f>
        <v>0</v>
      </c>
      <c r="R36" s="407">
        <f>'[2]03-PhiNN'!R36+'[3]03-PhiNN'!R36+'[4]03-PhiNN'!R36+'[5]03-PhiNN'!R36+'[6]03-PhiNN'!R36+'[7]03-PhiNN'!R36+'[8]03-PhiNN'!R36+'[9]03-PhiNN'!R36+'[10]03-PhiNN'!R36+'[11]03-PhiNN'!R36+'[12]03-PhiNN'!R36+'[13]03-PhiNN'!R36+'[14]03-PhiNN'!R36+'[15]03-PhiNN'!R36</f>
        <v>0</v>
      </c>
    </row>
    <row r="37" spans="1:18" ht="22.5" customHeight="1">
      <c r="A37" s="147" t="s">
        <v>143</v>
      </c>
      <c r="B37" s="148" t="s">
        <v>144</v>
      </c>
      <c r="C37" s="149" t="s">
        <v>145</v>
      </c>
      <c r="D37" s="406">
        <f>SUM(D38:D48)</f>
        <v>1424.1610999999996</v>
      </c>
      <c r="E37" s="406">
        <f>SUM(E38:E48)</f>
        <v>293.0618</v>
      </c>
      <c r="F37" s="406">
        <f aca="true" t="shared" si="11" ref="F37:R37">SUM(F38:F48)</f>
        <v>0</v>
      </c>
      <c r="G37" s="406">
        <f t="shared" si="11"/>
        <v>237.05330000000004</v>
      </c>
      <c r="H37" s="406">
        <f t="shared" si="11"/>
        <v>23.4355</v>
      </c>
      <c r="I37" s="406">
        <f t="shared" si="11"/>
        <v>32.573</v>
      </c>
      <c r="J37" s="406">
        <f t="shared" si="11"/>
        <v>0</v>
      </c>
      <c r="K37" s="406">
        <f t="shared" si="11"/>
        <v>0</v>
      </c>
      <c r="L37" s="406">
        <f t="shared" si="11"/>
        <v>0</v>
      </c>
      <c r="M37" s="406">
        <f t="shared" si="11"/>
        <v>0</v>
      </c>
      <c r="N37" s="406">
        <f t="shared" si="11"/>
        <v>0</v>
      </c>
      <c r="O37" s="406">
        <f t="shared" si="11"/>
        <v>1131.0992999999999</v>
      </c>
      <c r="P37" s="406">
        <f t="shared" si="11"/>
        <v>1005.6162</v>
      </c>
      <c r="Q37" s="406">
        <f t="shared" si="11"/>
        <v>0</v>
      </c>
      <c r="R37" s="406">
        <f t="shared" si="11"/>
        <v>125.48310000000001</v>
      </c>
    </row>
    <row r="38" spans="1:18" ht="22.5" customHeight="1">
      <c r="A38" s="147" t="s">
        <v>146</v>
      </c>
      <c r="B38" s="148" t="s">
        <v>147</v>
      </c>
      <c r="C38" s="149" t="s">
        <v>14</v>
      </c>
      <c r="D38" s="406">
        <f aca="true" t="shared" si="12" ref="D38:D54">E38+O38</f>
        <v>1290.3773999999999</v>
      </c>
      <c r="E38" s="406">
        <f aca="true" t="shared" si="13" ref="E38:E54">SUM(F38:N38)</f>
        <v>249.888</v>
      </c>
      <c r="F38" s="407">
        <f>'[2]03-PhiNN'!F38+'[3]03-PhiNN'!F38+'[4]03-PhiNN'!F38+'[5]03-PhiNN'!F38+'[6]03-PhiNN'!F38+'[7]03-PhiNN'!F38+'[8]03-PhiNN'!F38+'[9]03-PhiNN'!F38+'[10]03-PhiNN'!F38+'[11]03-PhiNN'!F38+'[12]03-PhiNN'!F38+'[13]03-PhiNN'!F38+'[14]03-PhiNN'!F38+'[15]03-PhiNN'!F38</f>
        <v>0</v>
      </c>
      <c r="G38" s="407">
        <f>'[2]03-PhiNN'!G38+'[3]03-PhiNN'!G38+'[4]03-PhiNN'!G38+'[5]03-PhiNN'!G38+'[6]03-PhiNN'!G38+'[7]03-PhiNN'!G38+'[8]03-PhiNN'!G38+'[9]03-PhiNN'!G38+'[10]03-PhiNN'!G38+'[11]03-PhiNN'!G38+'[12]03-PhiNN'!G38+'[13]03-PhiNN'!G38+'[14]03-PhiNN'!G38+'[15]03-PhiNN'!G38</f>
        <v>217.3419</v>
      </c>
      <c r="H38" s="407">
        <f>'[2]03-PhiNN'!H38+'[3]03-PhiNN'!H38+'[4]03-PhiNN'!H38+'[5]03-PhiNN'!H38+'[6]03-PhiNN'!H38+'[7]03-PhiNN'!H38+'[8]03-PhiNN'!H38+'[9]03-PhiNN'!H38+'[10]03-PhiNN'!H38+'[11]03-PhiNN'!H38+'[12]03-PhiNN'!H38+'[13]03-PhiNN'!H38+'[14]03-PhiNN'!H38+'[15]03-PhiNN'!H38</f>
        <v>0.5027</v>
      </c>
      <c r="I38" s="407">
        <f>'[2]03-PhiNN'!I38+'[3]03-PhiNN'!I38+'[4]03-PhiNN'!I38+'[5]03-PhiNN'!I38+'[6]03-PhiNN'!I38+'[7]03-PhiNN'!I38+'[8]03-PhiNN'!I38+'[9]03-PhiNN'!I38+'[10]03-PhiNN'!I38+'[11]03-PhiNN'!I38+'[12]03-PhiNN'!I38+'[13]03-PhiNN'!I38+'[14]03-PhiNN'!I38+'[15]03-PhiNN'!I38</f>
        <v>32.0434</v>
      </c>
      <c r="J38" s="407">
        <f>'[2]03-PhiNN'!J38+'[3]03-PhiNN'!J38+'[4]03-PhiNN'!J38+'[5]03-PhiNN'!J38+'[6]03-PhiNN'!J38+'[7]03-PhiNN'!J38+'[8]03-PhiNN'!J38+'[9]03-PhiNN'!J38+'[10]03-PhiNN'!J38+'[11]03-PhiNN'!J38+'[12]03-PhiNN'!J38+'[13]03-PhiNN'!J38+'[14]03-PhiNN'!J38+'[15]03-PhiNN'!J38</f>
        <v>0</v>
      </c>
      <c r="K38" s="407">
        <f>'[2]03-PhiNN'!K38+'[3]03-PhiNN'!K38+'[4]03-PhiNN'!K38+'[5]03-PhiNN'!K38+'[6]03-PhiNN'!K38+'[7]03-PhiNN'!K38+'[8]03-PhiNN'!K38+'[9]03-PhiNN'!K38+'[10]03-PhiNN'!K38+'[11]03-PhiNN'!K38+'[12]03-PhiNN'!K38+'[13]03-PhiNN'!K38+'[14]03-PhiNN'!K38+'[15]03-PhiNN'!K38</f>
        <v>0</v>
      </c>
      <c r="L38" s="407">
        <f>'[2]03-PhiNN'!L38+'[3]03-PhiNN'!L38+'[4]03-PhiNN'!L38+'[5]03-PhiNN'!L38+'[6]03-PhiNN'!L38+'[7]03-PhiNN'!L38+'[8]03-PhiNN'!L38+'[9]03-PhiNN'!L38+'[10]03-PhiNN'!L38+'[11]03-PhiNN'!L38+'[12]03-PhiNN'!L38+'[13]03-PhiNN'!L38+'[14]03-PhiNN'!L38+'[15]03-PhiNN'!L38</f>
        <v>0</v>
      </c>
      <c r="M38" s="407">
        <f>'[2]03-PhiNN'!M38+'[3]03-PhiNN'!M38+'[4]03-PhiNN'!M38+'[5]03-PhiNN'!M38+'[6]03-PhiNN'!M38+'[7]03-PhiNN'!M38+'[8]03-PhiNN'!M38+'[9]03-PhiNN'!M38+'[10]03-PhiNN'!M38+'[11]03-PhiNN'!M38+'[12]03-PhiNN'!M38+'[13]03-PhiNN'!M38+'[14]03-PhiNN'!M38+'[15]03-PhiNN'!M38</f>
        <v>0</v>
      </c>
      <c r="N38" s="407">
        <f>'[2]03-PhiNN'!N38+'[3]03-PhiNN'!N38+'[4]03-PhiNN'!N38+'[5]03-PhiNN'!N38+'[6]03-PhiNN'!N38+'[7]03-PhiNN'!N38+'[8]03-PhiNN'!N38+'[9]03-PhiNN'!N38+'[10]03-PhiNN'!N38+'[11]03-PhiNN'!N38+'[12]03-PhiNN'!N38+'[13]03-PhiNN'!N38+'[14]03-PhiNN'!N38+'[15]03-PhiNN'!N38</f>
        <v>0</v>
      </c>
      <c r="O38" s="406">
        <f aca="true" t="shared" si="14" ref="O38:O54">SUM(P38:R38)</f>
        <v>1040.4894</v>
      </c>
      <c r="P38" s="407">
        <f>'[2]03-PhiNN'!P38+'[3]03-PhiNN'!P38+'[4]03-PhiNN'!P38+'[5]03-PhiNN'!P38+'[6]03-PhiNN'!P38+'[7]03-PhiNN'!P38+'[8]03-PhiNN'!P38+'[9]03-PhiNN'!P38+'[10]03-PhiNN'!P38+'[11]03-PhiNN'!P38+'[12]03-PhiNN'!P38+'[13]03-PhiNN'!P38+'[14]03-PhiNN'!P38+'[15]03-PhiNN'!P38</f>
        <v>915.0063</v>
      </c>
      <c r="Q38" s="407">
        <f>'[2]03-PhiNN'!Q38+'[3]03-PhiNN'!Q38+'[4]03-PhiNN'!Q38+'[5]03-PhiNN'!Q38+'[6]03-PhiNN'!Q38+'[7]03-PhiNN'!Q38+'[8]03-PhiNN'!Q38+'[9]03-PhiNN'!Q38+'[10]03-PhiNN'!Q38+'[11]03-PhiNN'!Q38+'[12]03-PhiNN'!Q38+'[13]03-PhiNN'!Q38+'[14]03-PhiNN'!Q38+'[15]03-PhiNN'!Q38</f>
        <v>0</v>
      </c>
      <c r="R38" s="407">
        <f>'[2]03-PhiNN'!R38+'[3]03-PhiNN'!R38+'[4]03-PhiNN'!R38+'[5]03-PhiNN'!R38+'[6]03-PhiNN'!R38+'[7]03-PhiNN'!R38+'[8]03-PhiNN'!R38+'[9]03-PhiNN'!R38+'[10]03-PhiNN'!R38+'[11]03-PhiNN'!R38+'[12]03-PhiNN'!R38+'[13]03-PhiNN'!R38+'[14]03-PhiNN'!R38+'[15]03-PhiNN'!R38</f>
        <v>125.48310000000001</v>
      </c>
    </row>
    <row r="39" spans="1:18" ht="22.5" customHeight="1">
      <c r="A39" s="147" t="s">
        <v>148</v>
      </c>
      <c r="B39" s="148" t="s">
        <v>149</v>
      </c>
      <c r="C39" s="149" t="s">
        <v>17</v>
      </c>
      <c r="D39" s="406">
        <f t="shared" si="12"/>
        <v>101.13609999999998</v>
      </c>
      <c r="E39" s="406">
        <f t="shared" si="13"/>
        <v>11.2019</v>
      </c>
      <c r="F39" s="407">
        <f>'[2]03-PhiNN'!F39+'[3]03-PhiNN'!F39+'[4]03-PhiNN'!F39+'[5]03-PhiNN'!F39+'[6]03-PhiNN'!F39+'[7]03-PhiNN'!F39+'[8]03-PhiNN'!F39+'[9]03-PhiNN'!F39+'[10]03-PhiNN'!F39+'[11]03-PhiNN'!F39+'[12]03-PhiNN'!F39+'[13]03-PhiNN'!F39+'[14]03-PhiNN'!F39+'[15]03-PhiNN'!F39</f>
        <v>0</v>
      </c>
      <c r="G39" s="407">
        <f>'[2]03-PhiNN'!G39+'[3]03-PhiNN'!G39+'[4]03-PhiNN'!G39+'[5]03-PhiNN'!G39+'[6]03-PhiNN'!G39+'[7]03-PhiNN'!G39+'[8]03-PhiNN'!G39+'[9]03-PhiNN'!G39+'[10]03-PhiNN'!G39+'[11]03-PhiNN'!G39+'[12]03-PhiNN'!G39+'[13]03-PhiNN'!G39+'[14]03-PhiNN'!G39+'[15]03-PhiNN'!G39</f>
        <v>10.6723</v>
      </c>
      <c r="H39" s="407">
        <f>'[2]03-PhiNN'!H39+'[3]03-PhiNN'!H39+'[4]03-PhiNN'!H39+'[5]03-PhiNN'!H39+'[6]03-PhiNN'!H39+'[7]03-PhiNN'!H39+'[8]03-PhiNN'!H39+'[9]03-PhiNN'!H39+'[10]03-PhiNN'!H39+'[11]03-PhiNN'!H39+'[12]03-PhiNN'!H39+'[13]03-PhiNN'!H39+'[14]03-PhiNN'!H39+'[15]03-PhiNN'!H39</f>
        <v>0</v>
      </c>
      <c r="I39" s="407">
        <f>'[2]03-PhiNN'!I39+'[3]03-PhiNN'!I39+'[4]03-PhiNN'!I39+'[5]03-PhiNN'!I39+'[6]03-PhiNN'!I39+'[7]03-PhiNN'!I39+'[8]03-PhiNN'!I39+'[9]03-PhiNN'!I39+'[10]03-PhiNN'!I39+'[11]03-PhiNN'!I39+'[12]03-PhiNN'!I39+'[13]03-PhiNN'!I39+'[14]03-PhiNN'!I39+'[15]03-PhiNN'!I39</f>
        <v>0.5296</v>
      </c>
      <c r="J39" s="407">
        <f>'[2]03-PhiNN'!J39+'[3]03-PhiNN'!J39+'[4]03-PhiNN'!J39+'[5]03-PhiNN'!J39+'[6]03-PhiNN'!J39+'[7]03-PhiNN'!J39+'[8]03-PhiNN'!J39+'[9]03-PhiNN'!J39+'[10]03-PhiNN'!J39+'[11]03-PhiNN'!J39+'[12]03-PhiNN'!J39+'[13]03-PhiNN'!J39+'[14]03-PhiNN'!J39+'[15]03-PhiNN'!J39</f>
        <v>0</v>
      </c>
      <c r="K39" s="407">
        <f>'[2]03-PhiNN'!K39+'[3]03-PhiNN'!K39+'[4]03-PhiNN'!K39+'[5]03-PhiNN'!K39+'[6]03-PhiNN'!K39+'[7]03-PhiNN'!K39+'[8]03-PhiNN'!K39+'[9]03-PhiNN'!K39+'[10]03-PhiNN'!K39+'[11]03-PhiNN'!K39+'[12]03-PhiNN'!K39+'[13]03-PhiNN'!K39+'[14]03-PhiNN'!K39+'[15]03-PhiNN'!K39</f>
        <v>0</v>
      </c>
      <c r="L39" s="407">
        <f>'[2]03-PhiNN'!L39+'[3]03-PhiNN'!L39+'[4]03-PhiNN'!L39+'[5]03-PhiNN'!L39+'[6]03-PhiNN'!L39+'[7]03-PhiNN'!L39+'[8]03-PhiNN'!L39+'[9]03-PhiNN'!L39+'[10]03-PhiNN'!L39+'[11]03-PhiNN'!L39+'[12]03-PhiNN'!L39+'[13]03-PhiNN'!L39+'[14]03-PhiNN'!L39+'[15]03-PhiNN'!L39</f>
        <v>0</v>
      </c>
      <c r="M39" s="407">
        <f>'[2]03-PhiNN'!M39+'[3]03-PhiNN'!M39+'[4]03-PhiNN'!M39+'[5]03-PhiNN'!M39+'[6]03-PhiNN'!M39+'[7]03-PhiNN'!M39+'[8]03-PhiNN'!M39+'[9]03-PhiNN'!M39+'[10]03-PhiNN'!M39+'[11]03-PhiNN'!M39+'[12]03-PhiNN'!M39+'[13]03-PhiNN'!M39+'[14]03-PhiNN'!M39+'[15]03-PhiNN'!M39</f>
        <v>0</v>
      </c>
      <c r="N39" s="407">
        <f>'[2]03-PhiNN'!N39+'[3]03-PhiNN'!N39+'[4]03-PhiNN'!N39+'[5]03-PhiNN'!N39+'[6]03-PhiNN'!N39+'[7]03-PhiNN'!N39+'[8]03-PhiNN'!N39+'[9]03-PhiNN'!N39+'[10]03-PhiNN'!N39+'[11]03-PhiNN'!N39+'[12]03-PhiNN'!N39+'[13]03-PhiNN'!N39+'[14]03-PhiNN'!N39+'[15]03-PhiNN'!N39</f>
        <v>0</v>
      </c>
      <c r="O39" s="406">
        <f t="shared" si="14"/>
        <v>89.93419999999999</v>
      </c>
      <c r="P39" s="407">
        <f>'[2]03-PhiNN'!P39+'[3]03-PhiNN'!P39+'[4]03-PhiNN'!P39+'[5]03-PhiNN'!P39+'[6]03-PhiNN'!P39+'[7]03-PhiNN'!P39+'[8]03-PhiNN'!P39+'[9]03-PhiNN'!P39+'[10]03-PhiNN'!P39+'[11]03-PhiNN'!P39+'[12]03-PhiNN'!P39+'[13]03-PhiNN'!P39+'[14]03-PhiNN'!P39+'[15]03-PhiNN'!P39</f>
        <v>89.93419999999999</v>
      </c>
      <c r="Q39" s="407">
        <f>'[2]03-PhiNN'!Q39+'[3]03-PhiNN'!Q39+'[4]03-PhiNN'!Q39+'[5]03-PhiNN'!Q39+'[6]03-PhiNN'!Q39+'[7]03-PhiNN'!Q39+'[8]03-PhiNN'!Q39+'[9]03-PhiNN'!Q39+'[10]03-PhiNN'!Q39+'[11]03-PhiNN'!Q39+'[12]03-PhiNN'!Q39+'[13]03-PhiNN'!Q39+'[14]03-PhiNN'!Q39+'[15]03-PhiNN'!Q39</f>
        <v>0</v>
      </c>
      <c r="R39" s="407">
        <f>'[2]03-PhiNN'!R39+'[3]03-PhiNN'!R39+'[4]03-PhiNN'!R39+'[5]03-PhiNN'!R39+'[6]03-PhiNN'!R39+'[7]03-PhiNN'!R39+'[8]03-PhiNN'!R39+'[9]03-PhiNN'!R39+'[10]03-PhiNN'!R39+'[11]03-PhiNN'!R39+'[12]03-PhiNN'!R39+'[13]03-PhiNN'!R39+'[14]03-PhiNN'!R39+'[15]03-PhiNN'!R39</f>
        <v>0</v>
      </c>
    </row>
    <row r="40" spans="1:18" ht="22.5" customHeight="1">
      <c r="A40" s="147" t="s">
        <v>150</v>
      </c>
      <c r="B40" s="148" t="s">
        <v>151</v>
      </c>
      <c r="C40" s="149" t="s">
        <v>152</v>
      </c>
      <c r="D40" s="406">
        <f t="shared" si="12"/>
        <v>4.2364</v>
      </c>
      <c r="E40" s="406">
        <f t="shared" si="13"/>
        <v>4.2364</v>
      </c>
      <c r="F40" s="407">
        <f>'[2]03-PhiNN'!F40+'[3]03-PhiNN'!F40+'[4]03-PhiNN'!F40+'[5]03-PhiNN'!F40+'[6]03-PhiNN'!F40+'[7]03-PhiNN'!F40+'[8]03-PhiNN'!F40+'[9]03-PhiNN'!F40+'[10]03-PhiNN'!F40+'[11]03-PhiNN'!F40+'[12]03-PhiNN'!F40+'[13]03-PhiNN'!F40+'[14]03-PhiNN'!F40+'[15]03-PhiNN'!F40</f>
        <v>0</v>
      </c>
      <c r="G40" s="407">
        <f>'[2]03-PhiNN'!G40+'[3]03-PhiNN'!G40+'[4]03-PhiNN'!G40+'[5]03-PhiNN'!G40+'[6]03-PhiNN'!G40+'[7]03-PhiNN'!G40+'[8]03-PhiNN'!G40+'[9]03-PhiNN'!G40+'[10]03-PhiNN'!G40+'[11]03-PhiNN'!G40+'[12]03-PhiNN'!G40+'[13]03-PhiNN'!G40+'[14]03-PhiNN'!G40+'[15]03-PhiNN'!G40</f>
        <v>0</v>
      </c>
      <c r="H40" s="407">
        <f>'[2]03-PhiNN'!H40+'[3]03-PhiNN'!H40+'[4]03-PhiNN'!H40+'[5]03-PhiNN'!H40+'[6]03-PhiNN'!H40+'[7]03-PhiNN'!H40+'[8]03-PhiNN'!H40+'[9]03-PhiNN'!H40+'[10]03-PhiNN'!H40+'[11]03-PhiNN'!H40+'[12]03-PhiNN'!H40+'[13]03-PhiNN'!H40+'[14]03-PhiNN'!H40+'[15]03-PhiNN'!H40</f>
        <v>4.2364</v>
      </c>
      <c r="I40" s="407">
        <f>'[2]03-PhiNN'!I40+'[3]03-PhiNN'!I40+'[4]03-PhiNN'!I40+'[5]03-PhiNN'!I40+'[6]03-PhiNN'!I40+'[7]03-PhiNN'!I40+'[8]03-PhiNN'!I40+'[9]03-PhiNN'!I40+'[10]03-PhiNN'!I40+'[11]03-PhiNN'!I40+'[12]03-PhiNN'!I40+'[13]03-PhiNN'!I40+'[14]03-PhiNN'!I40+'[15]03-PhiNN'!I40</f>
        <v>0</v>
      </c>
      <c r="J40" s="407">
        <f>'[2]03-PhiNN'!J40+'[3]03-PhiNN'!J40+'[4]03-PhiNN'!J40+'[5]03-PhiNN'!J40+'[6]03-PhiNN'!J40+'[7]03-PhiNN'!J40+'[8]03-PhiNN'!J40+'[9]03-PhiNN'!J40+'[10]03-PhiNN'!J40+'[11]03-PhiNN'!J40+'[12]03-PhiNN'!J40+'[13]03-PhiNN'!J40+'[14]03-PhiNN'!J40+'[15]03-PhiNN'!J40</f>
        <v>0</v>
      </c>
      <c r="K40" s="407">
        <f>'[2]03-PhiNN'!K40+'[3]03-PhiNN'!K40+'[4]03-PhiNN'!K40+'[5]03-PhiNN'!K40+'[6]03-PhiNN'!K40+'[7]03-PhiNN'!K40+'[8]03-PhiNN'!K40+'[9]03-PhiNN'!K40+'[10]03-PhiNN'!K40+'[11]03-PhiNN'!K40+'[12]03-PhiNN'!K40+'[13]03-PhiNN'!K40+'[14]03-PhiNN'!K40+'[15]03-PhiNN'!K40</f>
        <v>0</v>
      </c>
      <c r="L40" s="407">
        <f>'[2]03-PhiNN'!L40+'[3]03-PhiNN'!L40+'[4]03-PhiNN'!L40+'[5]03-PhiNN'!L40+'[6]03-PhiNN'!L40+'[7]03-PhiNN'!L40+'[8]03-PhiNN'!L40+'[9]03-PhiNN'!L40+'[10]03-PhiNN'!L40+'[11]03-PhiNN'!L40+'[12]03-PhiNN'!L40+'[13]03-PhiNN'!L40+'[14]03-PhiNN'!L40+'[15]03-PhiNN'!L40</f>
        <v>0</v>
      </c>
      <c r="M40" s="407">
        <f>'[2]03-PhiNN'!M40+'[3]03-PhiNN'!M40+'[4]03-PhiNN'!M40+'[5]03-PhiNN'!M40+'[6]03-PhiNN'!M40+'[7]03-PhiNN'!M40+'[8]03-PhiNN'!M40+'[9]03-PhiNN'!M40+'[10]03-PhiNN'!M40+'[11]03-PhiNN'!M40+'[12]03-PhiNN'!M40+'[13]03-PhiNN'!M40+'[14]03-PhiNN'!M40+'[15]03-PhiNN'!M40</f>
        <v>0</v>
      </c>
      <c r="N40" s="407">
        <f>'[2]03-PhiNN'!N40+'[3]03-PhiNN'!N40+'[4]03-PhiNN'!N40+'[5]03-PhiNN'!N40+'[6]03-PhiNN'!N40+'[7]03-PhiNN'!N40+'[8]03-PhiNN'!N40+'[9]03-PhiNN'!N40+'[10]03-PhiNN'!N40+'[11]03-PhiNN'!N40+'[12]03-PhiNN'!N40+'[13]03-PhiNN'!N40+'[14]03-PhiNN'!N40+'[15]03-PhiNN'!N40</f>
        <v>0</v>
      </c>
      <c r="O40" s="406">
        <f t="shared" si="14"/>
        <v>0</v>
      </c>
      <c r="P40" s="407">
        <f>'[2]03-PhiNN'!P40+'[3]03-PhiNN'!P40+'[4]03-PhiNN'!P40+'[5]03-PhiNN'!P40+'[6]03-PhiNN'!P40+'[7]03-PhiNN'!P40+'[8]03-PhiNN'!P40+'[9]03-PhiNN'!P40+'[10]03-PhiNN'!P40+'[11]03-PhiNN'!P40+'[12]03-PhiNN'!P40+'[13]03-PhiNN'!P40+'[14]03-PhiNN'!P40+'[15]03-PhiNN'!P40</f>
        <v>0</v>
      </c>
      <c r="Q40" s="407">
        <f>'[2]03-PhiNN'!Q40+'[3]03-PhiNN'!Q40+'[4]03-PhiNN'!Q40+'[5]03-PhiNN'!Q40+'[6]03-PhiNN'!Q40+'[7]03-PhiNN'!Q40+'[8]03-PhiNN'!Q40+'[9]03-PhiNN'!Q40+'[10]03-PhiNN'!Q40+'[11]03-PhiNN'!Q40+'[12]03-PhiNN'!Q40+'[13]03-PhiNN'!Q40+'[14]03-PhiNN'!Q40+'[15]03-PhiNN'!Q40</f>
        <v>0</v>
      </c>
      <c r="R40" s="407">
        <f>'[2]03-PhiNN'!R40+'[3]03-PhiNN'!R40+'[4]03-PhiNN'!R40+'[5]03-PhiNN'!R40+'[6]03-PhiNN'!R40+'[7]03-PhiNN'!R40+'[8]03-PhiNN'!R40+'[9]03-PhiNN'!R40+'[10]03-PhiNN'!R40+'[11]03-PhiNN'!R40+'[12]03-PhiNN'!R40+'[13]03-PhiNN'!R40+'[14]03-PhiNN'!R40+'[15]03-PhiNN'!R40</f>
        <v>0</v>
      </c>
    </row>
    <row r="41" spans="1:18" ht="22.5" customHeight="1">
      <c r="A41" s="147" t="s">
        <v>153</v>
      </c>
      <c r="B41" s="148" t="s">
        <v>154</v>
      </c>
      <c r="C41" s="149" t="s">
        <v>155</v>
      </c>
      <c r="D41" s="406">
        <f t="shared" si="12"/>
        <v>0.0516</v>
      </c>
      <c r="E41" s="406">
        <f t="shared" si="13"/>
        <v>0.0516</v>
      </c>
      <c r="F41" s="407">
        <f>'[2]03-PhiNN'!F41+'[3]03-PhiNN'!F41+'[4]03-PhiNN'!F41+'[5]03-PhiNN'!F41+'[6]03-PhiNN'!F41+'[7]03-PhiNN'!F41+'[8]03-PhiNN'!F41+'[9]03-PhiNN'!F41+'[10]03-PhiNN'!F41+'[11]03-PhiNN'!F41+'[12]03-PhiNN'!F41+'[13]03-PhiNN'!F41+'[14]03-PhiNN'!F41+'[15]03-PhiNN'!F41</f>
        <v>0</v>
      </c>
      <c r="G41" s="407">
        <f>'[2]03-PhiNN'!G41+'[3]03-PhiNN'!G41+'[4]03-PhiNN'!G41+'[5]03-PhiNN'!G41+'[6]03-PhiNN'!G41+'[7]03-PhiNN'!G41+'[8]03-PhiNN'!G41+'[9]03-PhiNN'!G41+'[10]03-PhiNN'!G41+'[11]03-PhiNN'!G41+'[12]03-PhiNN'!G41+'[13]03-PhiNN'!G41+'[14]03-PhiNN'!G41+'[15]03-PhiNN'!G41</f>
        <v>0</v>
      </c>
      <c r="H41" s="407">
        <f>'[2]03-PhiNN'!H41+'[3]03-PhiNN'!H41+'[4]03-PhiNN'!H41+'[5]03-PhiNN'!H41+'[6]03-PhiNN'!H41+'[7]03-PhiNN'!H41+'[8]03-PhiNN'!H41+'[9]03-PhiNN'!H41+'[10]03-PhiNN'!H41+'[11]03-PhiNN'!H41+'[12]03-PhiNN'!H41+'[13]03-PhiNN'!H41+'[14]03-PhiNN'!H41+'[15]03-PhiNN'!H41</f>
        <v>0.0516</v>
      </c>
      <c r="I41" s="407">
        <f>'[2]03-PhiNN'!I41+'[3]03-PhiNN'!I41+'[4]03-PhiNN'!I41+'[5]03-PhiNN'!I41+'[6]03-PhiNN'!I41+'[7]03-PhiNN'!I41+'[8]03-PhiNN'!I41+'[9]03-PhiNN'!I41+'[10]03-PhiNN'!I41+'[11]03-PhiNN'!I41+'[12]03-PhiNN'!I41+'[13]03-PhiNN'!I41+'[14]03-PhiNN'!I41+'[15]03-PhiNN'!I41</f>
        <v>0</v>
      </c>
      <c r="J41" s="407">
        <f>'[2]03-PhiNN'!J41+'[3]03-PhiNN'!J41+'[4]03-PhiNN'!J41+'[5]03-PhiNN'!J41+'[6]03-PhiNN'!J41+'[7]03-PhiNN'!J41+'[8]03-PhiNN'!J41+'[9]03-PhiNN'!J41+'[10]03-PhiNN'!J41+'[11]03-PhiNN'!J41+'[12]03-PhiNN'!J41+'[13]03-PhiNN'!J41+'[14]03-PhiNN'!J41+'[15]03-PhiNN'!J41</f>
        <v>0</v>
      </c>
      <c r="K41" s="407">
        <f>'[2]03-PhiNN'!K41+'[3]03-PhiNN'!K41+'[4]03-PhiNN'!K41+'[5]03-PhiNN'!K41+'[6]03-PhiNN'!K41+'[7]03-PhiNN'!K41+'[8]03-PhiNN'!K41+'[9]03-PhiNN'!K41+'[10]03-PhiNN'!K41+'[11]03-PhiNN'!K41+'[12]03-PhiNN'!K41+'[13]03-PhiNN'!K41+'[14]03-PhiNN'!K41+'[15]03-PhiNN'!K41</f>
        <v>0</v>
      </c>
      <c r="L41" s="407">
        <f>'[2]03-PhiNN'!L41+'[3]03-PhiNN'!L41+'[4]03-PhiNN'!L41+'[5]03-PhiNN'!L41+'[6]03-PhiNN'!L41+'[7]03-PhiNN'!L41+'[8]03-PhiNN'!L41+'[9]03-PhiNN'!L41+'[10]03-PhiNN'!L41+'[11]03-PhiNN'!L41+'[12]03-PhiNN'!L41+'[13]03-PhiNN'!L41+'[14]03-PhiNN'!L41+'[15]03-PhiNN'!L41</f>
        <v>0</v>
      </c>
      <c r="M41" s="407">
        <f>'[2]03-PhiNN'!M41+'[3]03-PhiNN'!M41+'[4]03-PhiNN'!M41+'[5]03-PhiNN'!M41+'[6]03-PhiNN'!M41+'[7]03-PhiNN'!M41+'[8]03-PhiNN'!M41+'[9]03-PhiNN'!M41+'[10]03-PhiNN'!M41+'[11]03-PhiNN'!M41+'[12]03-PhiNN'!M41+'[13]03-PhiNN'!M41+'[14]03-PhiNN'!M41+'[15]03-PhiNN'!M41</f>
        <v>0</v>
      </c>
      <c r="N41" s="407">
        <f>'[2]03-PhiNN'!N41+'[3]03-PhiNN'!N41+'[4]03-PhiNN'!N41+'[5]03-PhiNN'!N41+'[6]03-PhiNN'!N41+'[7]03-PhiNN'!N41+'[8]03-PhiNN'!N41+'[9]03-PhiNN'!N41+'[10]03-PhiNN'!N41+'[11]03-PhiNN'!N41+'[12]03-PhiNN'!N41+'[13]03-PhiNN'!N41+'[14]03-PhiNN'!N41+'[15]03-PhiNN'!N41</f>
        <v>0</v>
      </c>
      <c r="O41" s="406">
        <f t="shared" si="14"/>
        <v>0</v>
      </c>
      <c r="P41" s="407">
        <f>'[2]03-PhiNN'!P41+'[3]03-PhiNN'!P41+'[4]03-PhiNN'!P41+'[5]03-PhiNN'!P41+'[6]03-PhiNN'!P41+'[7]03-PhiNN'!P41+'[8]03-PhiNN'!P41+'[9]03-PhiNN'!P41+'[10]03-PhiNN'!P41+'[11]03-PhiNN'!P41+'[12]03-PhiNN'!P41+'[13]03-PhiNN'!P41+'[14]03-PhiNN'!P41+'[15]03-PhiNN'!P41</f>
        <v>0</v>
      </c>
      <c r="Q41" s="407">
        <f>'[2]03-PhiNN'!Q41+'[3]03-PhiNN'!Q41+'[4]03-PhiNN'!Q41+'[5]03-PhiNN'!Q41+'[6]03-PhiNN'!Q41+'[7]03-PhiNN'!Q41+'[8]03-PhiNN'!Q41+'[9]03-PhiNN'!Q41+'[10]03-PhiNN'!Q41+'[11]03-PhiNN'!Q41+'[12]03-PhiNN'!Q41+'[13]03-PhiNN'!Q41+'[14]03-PhiNN'!Q41+'[15]03-PhiNN'!Q41</f>
        <v>0</v>
      </c>
      <c r="R41" s="407">
        <f>'[2]03-PhiNN'!R41+'[3]03-PhiNN'!R41+'[4]03-PhiNN'!R41+'[5]03-PhiNN'!R41+'[6]03-PhiNN'!R41+'[7]03-PhiNN'!R41+'[8]03-PhiNN'!R41+'[9]03-PhiNN'!R41+'[10]03-PhiNN'!R41+'[11]03-PhiNN'!R41+'[12]03-PhiNN'!R41+'[13]03-PhiNN'!R41+'[14]03-PhiNN'!R41+'[15]03-PhiNN'!R41</f>
        <v>0</v>
      </c>
    </row>
    <row r="42" spans="1:18" ht="22.5" customHeight="1">
      <c r="A42" s="147" t="s">
        <v>156</v>
      </c>
      <c r="B42" s="148" t="s">
        <v>157</v>
      </c>
      <c r="C42" s="148" t="s">
        <v>16</v>
      </c>
      <c r="D42" s="406">
        <f t="shared" si="12"/>
        <v>4.4179</v>
      </c>
      <c r="E42" s="406">
        <f t="shared" si="13"/>
        <v>4.4179</v>
      </c>
      <c r="F42" s="407">
        <f>'[2]03-PhiNN'!F42+'[3]03-PhiNN'!F42+'[4]03-PhiNN'!F42+'[5]03-PhiNN'!F42+'[6]03-PhiNN'!F42+'[7]03-PhiNN'!F42+'[8]03-PhiNN'!F42+'[9]03-PhiNN'!F42+'[10]03-PhiNN'!F42+'[11]03-PhiNN'!F42+'[12]03-PhiNN'!F42+'[13]03-PhiNN'!F42+'[14]03-PhiNN'!F42+'[15]03-PhiNN'!F42</f>
        <v>0</v>
      </c>
      <c r="G42" s="407">
        <f>'[2]03-PhiNN'!G42+'[3]03-PhiNN'!G42+'[4]03-PhiNN'!G42+'[5]03-PhiNN'!G42+'[6]03-PhiNN'!G42+'[7]03-PhiNN'!G42+'[8]03-PhiNN'!G42+'[9]03-PhiNN'!G42+'[10]03-PhiNN'!G42+'[11]03-PhiNN'!G42+'[12]03-PhiNN'!G42+'[13]03-PhiNN'!G42+'[14]03-PhiNN'!G42+'[15]03-PhiNN'!G42</f>
        <v>0</v>
      </c>
      <c r="H42" s="407">
        <f>'[2]03-PhiNN'!H42+'[3]03-PhiNN'!H42+'[4]03-PhiNN'!H42+'[5]03-PhiNN'!H42+'[6]03-PhiNN'!H42+'[7]03-PhiNN'!H42+'[8]03-PhiNN'!H42+'[9]03-PhiNN'!H42+'[10]03-PhiNN'!H42+'[11]03-PhiNN'!H42+'[12]03-PhiNN'!H42+'[13]03-PhiNN'!H42+'[14]03-PhiNN'!H42+'[15]03-PhiNN'!H42</f>
        <v>4.4179</v>
      </c>
      <c r="I42" s="407">
        <f>'[2]03-PhiNN'!I42+'[3]03-PhiNN'!I42+'[4]03-PhiNN'!I42+'[5]03-PhiNN'!I42+'[6]03-PhiNN'!I42+'[7]03-PhiNN'!I42+'[8]03-PhiNN'!I42+'[9]03-PhiNN'!I42+'[10]03-PhiNN'!I42+'[11]03-PhiNN'!I42+'[12]03-PhiNN'!I42+'[13]03-PhiNN'!I42+'[14]03-PhiNN'!I42+'[15]03-PhiNN'!I42</f>
        <v>0</v>
      </c>
      <c r="J42" s="407">
        <f>'[2]03-PhiNN'!J42+'[3]03-PhiNN'!J42+'[4]03-PhiNN'!J42+'[5]03-PhiNN'!J42+'[6]03-PhiNN'!J42+'[7]03-PhiNN'!J42+'[8]03-PhiNN'!J42+'[9]03-PhiNN'!J42+'[10]03-PhiNN'!J42+'[11]03-PhiNN'!J42+'[12]03-PhiNN'!J42+'[13]03-PhiNN'!J42+'[14]03-PhiNN'!J42+'[15]03-PhiNN'!J42</f>
        <v>0</v>
      </c>
      <c r="K42" s="407">
        <f>'[2]03-PhiNN'!K42+'[3]03-PhiNN'!K42+'[4]03-PhiNN'!K42+'[5]03-PhiNN'!K42+'[6]03-PhiNN'!K42+'[7]03-PhiNN'!K42+'[8]03-PhiNN'!K42+'[9]03-PhiNN'!K42+'[10]03-PhiNN'!K42+'[11]03-PhiNN'!K42+'[12]03-PhiNN'!K42+'[13]03-PhiNN'!K42+'[14]03-PhiNN'!K42+'[15]03-PhiNN'!K42</f>
        <v>0</v>
      </c>
      <c r="L42" s="407">
        <f>'[2]03-PhiNN'!L42+'[3]03-PhiNN'!L42+'[4]03-PhiNN'!L42+'[5]03-PhiNN'!L42+'[6]03-PhiNN'!L42+'[7]03-PhiNN'!L42+'[8]03-PhiNN'!L42+'[9]03-PhiNN'!L42+'[10]03-PhiNN'!L42+'[11]03-PhiNN'!L42+'[12]03-PhiNN'!L42+'[13]03-PhiNN'!L42+'[14]03-PhiNN'!L42+'[15]03-PhiNN'!L42</f>
        <v>0</v>
      </c>
      <c r="M42" s="407">
        <f>'[2]03-PhiNN'!M42+'[3]03-PhiNN'!M42+'[4]03-PhiNN'!M42+'[5]03-PhiNN'!M42+'[6]03-PhiNN'!M42+'[7]03-PhiNN'!M42+'[8]03-PhiNN'!M42+'[9]03-PhiNN'!M42+'[10]03-PhiNN'!M42+'[11]03-PhiNN'!M42+'[12]03-PhiNN'!M42+'[13]03-PhiNN'!M42+'[14]03-PhiNN'!M42+'[15]03-PhiNN'!M42</f>
        <v>0</v>
      </c>
      <c r="N42" s="407">
        <f>'[2]03-PhiNN'!N42+'[3]03-PhiNN'!N42+'[4]03-PhiNN'!N42+'[5]03-PhiNN'!N42+'[6]03-PhiNN'!N42+'[7]03-PhiNN'!N42+'[8]03-PhiNN'!N42+'[9]03-PhiNN'!N42+'[10]03-PhiNN'!N42+'[11]03-PhiNN'!N42+'[12]03-PhiNN'!N42+'[13]03-PhiNN'!N42+'[14]03-PhiNN'!N42+'[15]03-PhiNN'!N42</f>
        <v>0</v>
      </c>
      <c r="O42" s="406">
        <f t="shared" si="14"/>
        <v>0</v>
      </c>
      <c r="P42" s="407">
        <f>'[2]03-PhiNN'!P42+'[3]03-PhiNN'!P42+'[4]03-PhiNN'!P42+'[5]03-PhiNN'!P42+'[6]03-PhiNN'!P42+'[7]03-PhiNN'!P42+'[8]03-PhiNN'!P42+'[9]03-PhiNN'!P42+'[10]03-PhiNN'!P42+'[11]03-PhiNN'!P42+'[12]03-PhiNN'!P42+'[13]03-PhiNN'!P42+'[14]03-PhiNN'!P42+'[15]03-PhiNN'!P42</f>
        <v>0</v>
      </c>
      <c r="Q42" s="407">
        <f>'[2]03-PhiNN'!Q42+'[3]03-PhiNN'!Q42+'[4]03-PhiNN'!Q42+'[5]03-PhiNN'!Q42+'[6]03-PhiNN'!Q42+'[7]03-PhiNN'!Q42+'[8]03-PhiNN'!Q42+'[9]03-PhiNN'!Q42+'[10]03-PhiNN'!Q42+'[11]03-PhiNN'!Q42+'[12]03-PhiNN'!Q42+'[13]03-PhiNN'!Q42+'[14]03-PhiNN'!Q42+'[15]03-PhiNN'!Q42</f>
        <v>0</v>
      </c>
      <c r="R42" s="407">
        <f>'[2]03-PhiNN'!R42+'[3]03-PhiNN'!R42+'[4]03-PhiNN'!R42+'[5]03-PhiNN'!R42+'[6]03-PhiNN'!R42+'[7]03-PhiNN'!R42+'[8]03-PhiNN'!R42+'[9]03-PhiNN'!R42+'[10]03-PhiNN'!R42+'[11]03-PhiNN'!R42+'[12]03-PhiNN'!R42+'[13]03-PhiNN'!R42+'[14]03-PhiNN'!R42+'[15]03-PhiNN'!R42</f>
        <v>0</v>
      </c>
    </row>
    <row r="43" spans="1:18" ht="22.5" customHeight="1">
      <c r="A43" s="147" t="s">
        <v>158</v>
      </c>
      <c r="B43" s="148" t="s">
        <v>159</v>
      </c>
      <c r="C43" s="148" t="s">
        <v>160</v>
      </c>
      <c r="D43" s="406">
        <f t="shared" si="12"/>
        <v>3.5395000000000003</v>
      </c>
      <c r="E43" s="406">
        <f t="shared" si="13"/>
        <v>3.5395000000000003</v>
      </c>
      <c r="F43" s="407">
        <f>'[2]03-PhiNN'!F43+'[3]03-PhiNN'!F43+'[4]03-PhiNN'!F43+'[5]03-PhiNN'!F43+'[6]03-PhiNN'!F43+'[7]03-PhiNN'!F43+'[8]03-PhiNN'!F43+'[9]03-PhiNN'!F43+'[10]03-PhiNN'!F43+'[11]03-PhiNN'!F43+'[12]03-PhiNN'!F43+'[13]03-PhiNN'!F43+'[14]03-PhiNN'!F43+'[15]03-PhiNN'!F43</f>
        <v>0</v>
      </c>
      <c r="G43" s="407">
        <f>'[2]03-PhiNN'!G43+'[3]03-PhiNN'!G43+'[4]03-PhiNN'!G43+'[5]03-PhiNN'!G43+'[6]03-PhiNN'!G43+'[7]03-PhiNN'!G43+'[8]03-PhiNN'!G43+'[9]03-PhiNN'!G43+'[10]03-PhiNN'!G43+'[11]03-PhiNN'!G43+'[12]03-PhiNN'!G43+'[13]03-PhiNN'!G43+'[14]03-PhiNN'!G43+'[15]03-PhiNN'!G43</f>
        <v>0</v>
      </c>
      <c r="H43" s="407">
        <f>'[2]03-PhiNN'!H43+'[3]03-PhiNN'!H43+'[4]03-PhiNN'!H43+'[5]03-PhiNN'!H43+'[6]03-PhiNN'!H43+'[7]03-PhiNN'!H43+'[8]03-PhiNN'!H43+'[9]03-PhiNN'!H43+'[10]03-PhiNN'!H43+'[11]03-PhiNN'!H43+'[12]03-PhiNN'!H43+'[13]03-PhiNN'!H43+'[14]03-PhiNN'!H43+'[15]03-PhiNN'!H43</f>
        <v>3.5395000000000003</v>
      </c>
      <c r="I43" s="407">
        <f>'[2]03-PhiNN'!I43+'[3]03-PhiNN'!I43+'[4]03-PhiNN'!I43+'[5]03-PhiNN'!I43+'[6]03-PhiNN'!I43+'[7]03-PhiNN'!I43+'[8]03-PhiNN'!I43+'[9]03-PhiNN'!I43+'[10]03-PhiNN'!I43+'[11]03-PhiNN'!I43+'[12]03-PhiNN'!I43+'[13]03-PhiNN'!I43+'[14]03-PhiNN'!I43+'[15]03-PhiNN'!I43</f>
        <v>0</v>
      </c>
      <c r="J43" s="407">
        <f>'[2]03-PhiNN'!J43+'[3]03-PhiNN'!J43+'[4]03-PhiNN'!J43+'[5]03-PhiNN'!J43+'[6]03-PhiNN'!J43+'[7]03-PhiNN'!J43+'[8]03-PhiNN'!J43+'[9]03-PhiNN'!J43+'[10]03-PhiNN'!J43+'[11]03-PhiNN'!J43+'[12]03-PhiNN'!J43+'[13]03-PhiNN'!J43+'[14]03-PhiNN'!J43+'[15]03-PhiNN'!J43</f>
        <v>0</v>
      </c>
      <c r="K43" s="407">
        <f>'[2]03-PhiNN'!K43+'[3]03-PhiNN'!K43+'[4]03-PhiNN'!K43+'[5]03-PhiNN'!K43+'[6]03-PhiNN'!K43+'[7]03-PhiNN'!K43+'[8]03-PhiNN'!K43+'[9]03-PhiNN'!K43+'[10]03-PhiNN'!K43+'[11]03-PhiNN'!K43+'[12]03-PhiNN'!K43+'[13]03-PhiNN'!K43+'[14]03-PhiNN'!K43+'[15]03-PhiNN'!K43</f>
        <v>0</v>
      </c>
      <c r="L43" s="407">
        <f>'[2]03-PhiNN'!L43+'[3]03-PhiNN'!L43+'[4]03-PhiNN'!L43+'[5]03-PhiNN'!L43+'[6]03-PhiNN'!L43+'[7]03-PhiNN'!L43+'[8]03-PhiNN'!L43+'[9]03-PhiNN'!L43+'[10]03-PhiNN'!L43+'[11]03-PhiNN'!L43+'[12]03-PhiNN'!L43+'[13]03-PhiNN'!L43+'[14]03-PhiNN'!L43+'[15]03-PhiNN'!L43</f>
        <v>0</v>
      </c>
      <c r="M43" s="407">
        <f>'[2]03-PhiNN'!M43+'[3]03-PhiNN'!M43+'[4]03-PhiNN'!M43+'[5]03-PhiNN'!M43+'[6]03-PhiNN'!M43+'[7]03-PhiNN'!M43+'[8]03-PhiNN'!M43+'[9]03-PhiNN'!M43+'[10]03-PhiNN'!M43+'[11]03-PhiNN'!M43+'[12]03-PhiNN'!M43+'[13]03-PhiNN'!M43+'[14]03-PhiNN'!M43+'[15]03-PhiNN'!M43</f>
        <v>0</v>
      </c>
      <c r="N43" s="407">
        <f>'[2]03-PhiNN'!N43+'[3]03-PhiNN'!N43+'[4]03-PhiNN'!N43+'[5]03-PhiNN'!N43+'[6]03-PhiNN'!N43+'[7]03-PhiNN'!N43+'[8]03-PhiNN'!N43+'[9]03-PhiNN'!N43+'[10]03-PhiNN'!N43+'[11]03-PhiNN'!N43+'[12]03-PhiNN'!N43+'[13]03-PhiNN'!N43+'[14]03-PhiNN'!N43+'[15]03-PhiNN'!N43</f>
        <v>0</v>
      </c>
      <c r="O43" s="406">
        <f t="shared" si="14"/>
        <v>0</v>
      </c>
      <c r="P43" s="407">
        <f>'[2]03-PhiNN'!P43+'[3]03-PhiNN'!P43+'[4]03-PhiNN'!P43+'[5]03-PhiNN'!P43+'[6]03-PhiNN'!P43+'[7]03-PhiNN'!P43+'[8]03-PhiNN'!P43+'[9]03-PhiNN'!P43+'[10]03-PhiNN'!P43+'[11]03-PhiNN'!P43+'[12]03-PhiNN'!P43+'[13]03-PhiNN'!P43+'[14]03-PhiNN'!P43+'[15]03-PhiNN'!P43</f>
        <v>0</v>
      </c>
      <c r="Q43" s="407">
        <f>'[2]03-PhiNN'!Q43+'[3]03-PhiNN'!Q43+'[4]03-PhiNN'!Q43+'[5]03-PhiNN'!Q43+'[6]03-PhiNN'!Q43+'[7]03-PhiNN'!Q43+'[8]03-PhiNN'!Q43+'[9]03-PhiNN'!Q43+'[10]03-PhiNN'!Q43+'[11]03-PhiNN'!Q43+'[12]03-PhiNN'!Q43+'[13]03-PhiNN'!Q43+'[14]03-PhiNN'!Q43+'[15]03-PhiNN'!Q43</f>
        <v>0</v>
      </c>
      <c r="R43" s="407">
        <f>'[2]03-PhiNN'!R43+'[3]03-PhiNN'!R43+'[4]03-PhiNN'!R43+'[5]03-PhiNN'!R43+'[6]03-PhiNN'!R43+'[7]03-PhiNN'!R43+'[8]03-PhiNN'!R43+'[9]03-PhiNN'!R43+'[10]03-PhiNN'!R43+'[11]03-PhiNN'!R43+'[12]03-PhiNN'!R43+'[13]03-PhiNN'!R43+'[14]03-PhiNN'!R43+'[15]03-PhiNN'!R43</f>
        <v>0</v>
      </c>
    </row>
    <row r="44" spans="1:18" ht="22.5" customHeight="1">
      <c r="A44" s="147" t="s">
        <v>161</v>
      </c>
      <c r="B44" s="148" t="s">
        <v>162</v>
      </c>
      <c r="C44" s="149" t="s">
        <v>15</v>
      </c>
      <c r="D44" s="406">
        <f t="shared" si="12"/>
        <v>1.9089</v>
      </c>
      <c r="E44" s="406">
        <f t="shared" si="13"/>
        <v>1.2332</v>
      </c>
      <c r="F44" s="407">
        <f>'[2]03-PhiNN'!F44+'[3]03-PhiNN'!F44+'[4]03-PhiNN'!F44+'[5]03-PhiNN'!F44+'[6]03-PhiNN'!F44+'[7]03-PhiNN'!F44+'[8]03-PhiNN'!F44+'[9]03-PhiNN'!F44+'[10]03-PhiNN'!F44+'[11]03-PhiNN'!F44+'[12]03-PhiNN'!F44+'[13]03-PhiNN'!F44+'[14]03-PhiNN'!F44+'[15]03-PhiNN'!F44</f>
        <v>0</v>
      </c>
      <c r="G44" s="407">
        <f>'[2]03-PhiNN'!G44+'[3]03-PhiNN'!G44+'[4]03-PhiNN'!G44+'[5]03-PhiNN'!G44+'[6]03-PhiNN'!G44+'[7]03-PhiNN'!G44+'[8]03-PhiNN'!G44+'[9]03-PhiNN'!G44+'[10]03-PhiNN'!G44+'[11]03-PhiNN'!G44+'[12]03-PhiNN'!G44+'[13]03-PhiNN'!G44+'[14]03-PhiNN'!G44+'[15]03-PhiNN'!G44</f>
        <v>1.2332</v>
      </c>
      <c r="H44" s="407">
        <f>'[2]03-PhiNN'!H44+'[3]03-PhiNN'!H44+'[4]03-PhiNN'!H44+'[5]03-PhiNN'!H44+'[6]03-PhiNN'!H44+'[7]03-PhiNN'!H44+'[8]03-PhiNN'!H44+'[9]03-PhiNN'!H44+'[10]03-PhiNN'!H44+'[11]03-PhiNN'!H44+'[12]03-PhiNN'!H44+'[13]03-PhiNN'!H44+'[14]03-PhiNN'!H44+'[15]03-PhiNN'!H44</f>
        <v>0</v>
      </c>
      <c r="I44" s="407">
        <f>'[2]03-PhiNN'!I44+'[3]03-PhiNN'!I44+'[4]03-PhiNN'!I44+'[5]03-PhiNN'!I44+'[6]03-PhiNN'!I44+'[7]03-PhiNN'!I44+'[8]03-PhiNN'!I44+'[9]03-PhiNN'!I44+'[10]03-PhiNN'!I44+'[11]03-PhiNN'!I44+'[12]03-PhiNN'!I44+'[13]03-PhiNN'!I44+'[14]03-PhiNN'!I44+'[15]03-PhiNN'!I44</f>
        <v>0</v>
      </c>
      <c r="J44" s="407">
        <f>'[2]03-PhiNN'!J44+'[3]03-PhiNN'!J44+'[4]03-PhiNN'!J44+'[5]03-PhiNN'!J44+'[6]03-PhiNN'!J44+'[7]03-PhiNN'!J44+'[8]03-PhiNN'!J44+'[9]03-PhiNN'!J44+'[10]03-PhiNN'!J44+'[11]03-PhiNN'!J44+'[12]03-PhiNN'!J44+'[13]03-PhiNN'!J44+'[14]03-PhiNN'!J44+'[15]03-PhiNN'!J44</f>
        <v>0</v>
      </c>
      <c r="K44" s="407">
        <f>'[2]03-PhiNN'!K44+'[3]03-PhiNN'!K44+'[4]03-PhiNN'!K44+'[5]03-PhiNN'!K44+'[6]03-PhiNN'!K44+'[7]03-PhiNN'!K44+'[8]03-PhiNN'!K44+'[9]03-PhiNN'!K44+'[10]03-PhiNN'!K44+'[11]03-PhiNN'!K44+'[12]03-PhiNN'!K44+'[13]03-PhiNN'!K44+'[14]03-PhiNN'!K44+'[15]03-PhiNN'!K44</f>
        <v>0</v>
      </c>
      <c r="L44" s="407">
        <f>'[2]03-PhiNN'!L44+'[3]03-PhiNN'!L44+'[4]03-PhiNN'!L44+'[5]03-PhiNN'!L44+'[6]03-PhiNN'!L44+'[7]03-PhiNN'!L44+'[8]03-PhiNN'!L44+'[9]03-PhiNN'!L44+'[10]03-PhiNN'!L44+'[11]03-PhiNN'!L44+'[12]03-PhiNN'!L44+'[13]03-PhiNN'!L44+'[14]03-PhiNN'!L44+'[15]03-PhiNN'!L44</f>
        <v>0</v>
      </c>
      <c r="M44" s="407">
        <f>'[2]03-PhiNN'!M44+'[3]03-PhiNN'!M44+'[4]03-PhiNN'!M44+'[5]03-PhiNN'!M44+'[6]03-PhiNN'!M44+'[7]03-PhiNN'!M44+'[8]03-PhiNN'!M44+'[9]03-PhiNN'!M44+'[10]03-PhiNN'!M44+'[11]03-PhiNN'!M44+'[12]03-PhiNN'!M44+'[13]03-PhiNN'!M44+'[14]03-PhiNN'!M44+'[15]03-PhiNN'!M44</f>
        <v>0</v>
      </c>
      <c r="N44" s="407">
        <f>'[2]03-PhiNN'!N44+'[3]03-PhiNN'!N44+'[4]03-PhiNN'!N44+'[5]03-PhiNN'!N44+'[6]03-PhiNN'!N44+'[7]03-PhiNN'!N44+'[8]03-PhiNN'!N44+'[9]03-PhiNN'!N44+'[10]03-PhiNN'!N44+'[11]03-PhiNN'!N44+'[12]03-PhiNN'!N44+'[13]03-PhiNN'!N44+'[14]03-PhiNN'!N44+'[15]03-PhiNN'!N44</f>
        <v>0</v>
      </c>
      <c r="O44" s="406">
        <f t="shared" si="14"/>
        <v>0.6757</v>
      </c>
      <c r="P44" s="407">
        <f>'[2]03-PhiNN'!P44+'[3]03-PhiNN'!P44+'[4]03-PhiNN'!P44+'[5]03-PhiNN'!P44+'[6]03-PhiNN'!P44+'[7]03-PhiNN'!P44+'[8]03-PhiNN'!P44+'[9]03-PhiNN'!P44+'[10]03-PhiNN'!P44+'[11]03-PhiNN'!P44+'[12]03-PhiNN'!P44+'[13]03-PhiNN'!P44+'[14]03-PhiNN'!P44+'[15]03-PhiNN'!P44</f>
        <v>0.6757</v>
      </c>
      <c r="Q44" s="407">
        <f>'[2]03-PhiNN'!Q44+'[3]03-PhiNN'!Q44+'[4]03-PhiNN'!Q44+'[5]03-PhiNN'!Q44+'[6]03-PhiNN'!Q44+'[7]03-PhiNN'!Q44+'[8]03-PhiNN'!Q44+'[9]03-PhiNN'!Q44+'[10]03-PhiNN'!Q44+'[11]03-PhiNN'!Q44+'[12]03-PhiNN'!Q44+'[13]03-PhiNN'!Q44+'[14]03-PhiNN'!Q44+'[15]03-PhiNN'!Q44</f>
        <v>0</v>
      </c>
      <c r="R44" s="407">
        <f>'[2]03-PhiNN'!R44+'[3]03-PhiNN'!R44+'[4]03-PhiNN'!R44+'[5]03-PhiNN'!R44+'[6]03-PhiNN'!R44+'[7]03-PhiNN'!R44+'[8]03-PhiNN'!R44+'[9]03-PhiNN'!R44+'[10]03-PhiNN'!R44+'[11]03-PhiNN'!R44+'[12]03-PhiNN'!R44+'[13]03-PhiNN'!R44+'[14]03-PhiNN'!R44+'[15]03-PhiNN'!R44</f>
        <v>0</v>
      </c>
    </row>
    <row r="45" spans="1:18" ht="22.5" customHeight="1">
      <c r="A45" s="147" t="s">
        <v>163</v>
      </c>
      <c r="B45" s="148" t="s">
        <v>164</v>
      </c>
      <c r="C45" s="149" t="s">
        <v>9</v>
      </c>
      <c r="D45" s="406">
        <f t="shared" si="12"/>
        <v>1.206</v>
      </c>
      <c r="E45" s="406">
        <f t="shared" si="13"/>
        <v>1.206</v>
      </c>
      <c r="F45" s="407">
        <f>'[2]03-PhiNN'!F45+'[3]03-PhiNN'!F45+'[4]03-PhiNN'!F45+'[5]03-PhiNN'!F45+'[6]03-PhiNN'!F45+'[7]03-PhiNN'!F45+'[8]03-PhiNN'!F45+'[9]03-PhiNN'!F45+'[10]03-PhiNN'!F45+'[11]03-PhiNN'!F45+'[12]03-PhiNN'!F45+'[13]03-PhiNN'!F45+'[14]03-PhiNN'!F45+'[15]03-PhiNN'!F45</f>
        <v>0</v>
      </c>
      <c r="G45" s="407">
        <f>'[2]03-PhiNN'!G45+'[3]03-PhiNN'!G45+'[4]03-PhiNN'!G45+'[5]03-PhiNN'!G45+'[6]03-PhiNN'!G45+'[7]03-PhiNN'!G45+'[8]03-PhiNN'!G45+'[9]03-PhiNN'!G45+'[10]03-PhiNN'!G45+'[11]03-PhiNN'!G45+'[12]03-PhiNN'!G45+'[13]03-PhiNN'!G45+'[14]03-PhiNN'!G45+'[15]03-PhiNN'!G45</f>
        <v>1.206</v>
      </c>
      <c r="H45" s="407">
        <f>'[2]03-PhiNN'!H45+'[3]03-PhiNN'!H45+'[4]03-PhiNN'!H45+'[5]03-PhiNN'!H45+'[6]03-PhiNN'!H45+'[7]03-PhiNN'!H45+'[8]03-PhiNN'!H45+'[9]03-PhiNN'!H45+'[10]03-PhiNN'!H45+'[11]03-PhiNN'!H45+'[12]03-PhiNN'!H45+'[13]03-PhiNN'!H45+'[14]03-PhiNN'!H45+'[15]03-PhiNN'!H45</f>
        <v>0</v>
      </c>
      <c r="I45" s="407">
        <f>'[2]03-PhiNN'!I45+'[3]03-PhiNN'!I45+'[4]03-PhiNN'!I45+'[5]03-PhiNN'!I45+'[6]03-PhiNN'!I45+'[7]03-PhiNN'!I45+'[8]03-PhiNN'!I45+'[9]03-PhiNN'!I45+'[10]03-PhiNN'!I45+'[11]03-PhiNN'!I45+'[12]03-PhiNN'!I45+'[13]03-PhiNN'!I45+'[14]03-PhiNN'!I45+'[15]03-PhiNN'!I45</f>
        <v>0</v>
      </c>
      <c r="J45" s="407">
        <f>'[2]03-PhiNN'!J45+'[3]03-PhiNN'!J45+'[4]03-PhiNN'!J45+'[5]03-PhiNN'!J45+'[6]03-PhiNN'!J45+'[7]03-PhiNN'!J45+'[8]03-PhiNN'!J45+'[9]03-PhiNN'!J45+'[10]03-PhiNN'!J45+'[11]03-PhiNN'!J45+'[12]03-PhiNN'!J45+'[13]03-PhiNN'!J45+'[14]03-PhiNN'!J45+'[15]03-PhiNN'!J45</f>
        <v>0</v>
      </c>
      <c r="K45" s="407">
        <f>'[2]03-PhiNN'!K45+'[3]03-PhiNN'!K45+'[4]03-PhiNN'!K45+'[5]03-PhiNN'!K45+'[6]03-PhiNN'!K45+'[7]03-PhiNN'!K45+'[8]03-PhiNN'!K45+'[9]03-PhiNN'!K45+'[10]03-PhiNN'!K45+'[11]03-PhiNN'!K45+'[12]03-PhiNN'!K45+'[13]03-PhiNN'!K45+'[14]03-PhiNN'!K45+'[15]03-PhiNN'!K45</f>
        <v>0</v>
      </c>
      <c r="L45" s="407">
        <f>'[2]03-PhiNN'!L45+'[3]03-PhiNN'!L45+'[4]03-PhiNN'!L45+'[5]03-PhiNN'!L45+'[6]03-PhiNN'!L45+'[7]03-PhiNN'!L45+'[8]03-PhiNN'!L45+'[9]03-PhiNN'!L45+'[10]03-PhiNN'!L45+'[11]03-PhiNN'!L45+'[12]03-PhiNN'!L45+'[13]03-PhiNN'!L45+'[14]03-PhiNN'!L45+'[15]03-PhiNN'!L45</f>
        <v>0</v>
      </c>
      <c r="M45" s="407">
        <f>'[2]03-PhiNN'!M45+'[3]03-PhiNN'!M45+'[4]03-PhiNN'!M45+'[5]03-PhiNN'!M45+'[6]03-PhiNN'!M45+'[7]03-PhiNN'!M45+'[8]03-PhiNN'!M45+'[9]03-PhiNN'!M45+'[10]03-PhiNN'!M45+'[11]03-PhiNN'!M45+'[12]03-PhiNN'!M45+'[13]03-PhiNN'!M45+'[14]03-PhiNN'!M45+'[15]03-PhiNN'!M45</f>
        <v>0</v>
      </c>
      <c r="N45" s="407">
        <f>'[2]03-PhiNN'!N45+'[3]03-PhiNN'!N45+'[4]03-PhiNN'!N45+'[5]03-PhiNN'!N45+'[6]03-PhiNN'!N45+'[7]03-PhiNN'!N45+'[8]03-PhiNN'!N45+'[9]03-PhiNN'!N45+'[10]03-PhiNN'!N45+'[11]03-PhiNN'!N45+'[12]03-PhiNN'!N45+'[13]03-PhiNN'!N45+'[14]03-PhiNN'!N45+'[15]03-PhiNN'!N45</f>
        <v>0</v>
      </c>
      <c r="O45" s="406">
        <f t="shared" si="14"/>
        <v>0</v>
      </c>
      <c r="P45" s="407">
        <f>'[2]03-PhiNN'!P45+'[3]03-PhiNN'!P45+'[4]03-PhiNN'!P45+'[5]03-PhiNN'!P45+'[6]03-PhiNN'!P45+'[7]03-PhiNN'!P45+'[8]03-PhiNN'!P45+'[9]03-PhiNN'!P45+'[10]03-PhiNN'!P45+'[11]03-PhiNN'!P45+'[12]03-PhiNN'!P45+'[13]03-PhiNN'!P45+'[14]03-PhiNN'!P45+'[15]03-PhiNN'!P45</f>
        <v>0</v>
      </c>
      <c r="Q45" s="407">
        <f>'[2]03-PhiNN'!Q45+'[3]03-PhiNN'!Q45+'[4]03-PhiNN'!Q45+'[5]03-PhiNN'!Q45+'[6]03-PhiNN'!Q45+'[7]03-PhiNN'!Q45+'[8]03-PhiNN'!Q45+'[9]03-PhiNN'!Q45+'[10]03-PhiNN'!Q45+'[11]03-PhiNN'!Q45+'[12]03-PhiNN'!Q45+'[13]03-PhiNN'!Q45+'[14]03-PhiNN'!Q45+'[15]03-PhiNN'!Q45</f>
        <v>0</v>
      </c>
      <c r="R45" s="407">
        <f>'[2]03-PhiNN'!R45+'[3]03-PhiNN'!R45+'[4]03-PhiNN'!R45+'[5]03-PhiNN'!R45+'[6]03-PhiNN'!R45+'[7]03-PhiNN'!R45+'[8]03-PhiNN'!R45+'[9]03-PhiNN'!R45+'[10]03-PhiNN'!R45+'[11]03-PhiNN'!R45+'[12]03-PhiNN'!R45+'[13]03-PhiNN'!R45+'[14]03-PhiNN'!R45+'[15]03-PhiNN'!R45</f>
        <v>0</v>
      </c>
    </row>
    <row r="46" spans="1:18" ht="22.5" customHeight="1">
      <c r="A46" s="147" t="s">
        <v>165</v>
      </c>
      <c r="B46" s="148" t="s">
        <v>166</v>
      </c>
      <c r="C46" s="149" t="s">
        <v>10</v>
      </c>
      <c r="D46" s="406">
        <f t="shared" si="12"/>
        <v>7.7791999999999994</v>
      </c>
      <c r="E46" s="406">
        <f t="shared" si="13"/>
        <v>7.7791999999999994</v>
      </c>
      <c r="F46" s="407">
        <f>'[2]03-PhiNN'!F46+'[3]03-PhiNN'!F46+'[4]03-PhiNN'!F46+'[5]03-PhiNN'!F46+'[6]03-PhiNN'!F46+'[7]03-PhiNN'!F46+'[8]03-PhiNN'!F46+'[9]03-PhiNN'!F46+'[10]03-PhiNN'!F46+'[11]03-PhiNN'!F46+'[12]03-PhiNN'!F46+'[13]03-PhiNN'!F46+'[14]03-PhiNN'!F46+'[15]03-PhiNN'!F46</f>
        <v>0</v>
      </c>
      <c r="G46" s="407">
        <f>'[2]03-PhiNN'!G46+'[3]03-PhiNN'!G46+'[4]03-PhiNN'!G46+'[5]03-PhiNN'!G46+'[6]03-PhiNN'!G46+'[7]03-PhiNN'!G46+'[8]03-PhiNN'!G46+'[9]03-PhiNN'!G46+'[10]03-PhiNN'!G46+'[11]03-PhiNN'!G46+'[12]03-PhiNN'!G46+'[13]03-PhiNN'!G46+'[14]03-PhiNN'!G46+'[15]03-PhiNN'!G46</f>
        <v>1.4813</v>
      </c>
      <c r="H46" s="407">
        <f>'[2]03-PhiNN'!H46+'[3]03-PhiNN'!H46+'[4]03-PhiNN'!H46+'[5]03-PhiNN'!H46+'[6]03-PhiNN'!H46+'[7]03-PhiNN'!H46+'[8]03-PhiNN'!H46+'[9]03-PhiNN'!H46+'[10]03-PhiNN'!H46+'[11]03-PhiNN'!H46+'[12]03-PhiNN'!H46+'[13]03-PhiNN'!H46+'[14]03-PhiNN'!H46+'[15]03-PhiNN'!H46</f>
        <v>6.297899999999999</v>
      </c>
      <c r="I46" s="407">
        <f>'[2]03-PhiNN'!I46+'[3]03-PhiNN'!I46+'[4]03-PhiNN'!I46+'[5]03-PhiNN'!I46+'[6]03-PhiNN'!I46+'[7]03-PhiNN'!I46+'[8]03-PhiNN'!I46+'[9]03-PhiNN'!I46+'[10]03-PhiNN'!I46+'[11]03-PhiNN'!I46+'[12]03-PhiNN'!I46+'[13]03-PhiNN'!I46+'[14]03-PhiNN'!I46+'[15]03-PhiNN'!I46</f>
        <v>0</v>
      </c>
      <c r="J46" s="407">
        <f>'[2]03-PhiNN'!J46+'[3]03-PhiNN'!J46+'[4]03-PhiNN'!J46+'[5]03-PhiNN'!J46+'[6]03-PhiNN'!J46+'[7]03-PhiNN'!J46+'[8]03-PhiNN'!J46+'[9]03-PhiNN'!J46+'[10]03-PhiNN'!J46+'[11]03-PhiNN'!J46+'[12]03-PhiNN'!J46+'[13]03-PhiNN'!J46+'[14]03-PhiNN'!J46+'[15]03-PhiNN'!J46</f>
        <v>0</v>
      </c>
      <c r="K46" s="407">
        <f>'[2]03-PhiNN'!K46+'[3]03-PhiNN'!K46+'[4]03-PhiNN'!K46+'[5]03-PhiNN'!K46+'[6]03-PhiNN'!K46+'[7]03-PhiNN'!K46+'[8]03-PhiNN'!K46+'[9]03-PhiNN'!K46+'[10]03-PhiNN'!K46+'[11]03-PhiNN'!K46+'[12]03-PhiNN'!K46+'[13]03-PhiNN'!K46+'[14]03-PhiNN'!K46+'[15]03-PhiNN'!K46</f>
        <v>0</v>
      </c>
      <c r="L46" s="407">
        <f>'[2]03-PhiNN'!L46+'[3]03-PhiNN'!L46+'[4]03-PhiNN'!L46+'[5]03-PhiNN'!L46+'[6]03-PhiNN'!L46+'[7]03-PhiNN'!L46+'[8]03-PhiNN'!L46+'[9]03-PhiNN'!L46+'[10]03-PhiNN'!L46+'[11]03-PhiNN'!L46+'[12]03-PhiNN'!L46+'[13]03-PhiNN'!L46+'[14]03-PhiNN'!L46+'[15]03-PhiNN'!L46</f>
        <v>0</v>
      </c>
      <c r="M46" s="407">
        <f>'[2]03-PhiNN'!M46+'[3]03-PhiNN'!M46+'[4]03-PhiNN'!M46+'[5]03-PhiNN'!M46+'[6]03-PhiNN'!M46+'[7]03-PhiNN'!M46+'[8]03-PhiNN'!M46+'[9]03-PhiNN'!M46+'[10]03-PhiNN'!M46+'[11]03-PhiNN'!M46+'[12]03-PhiNN'!M46+'[13]03-PhiNN'!M46+'[14]03-PhiNN'!M46+'[15]03-PhiNN'!M46</f>
        <v>0</v>
      </c>
      <c r="N46" s="407">
        <f>'[2]03-PhiNN'!N46+'[3]03-PhiNN'!N46+'[4]03-PhiNN'!N46+'[5]03-PhiNN'!N46+'[6]03-PhiNN'!N46+'[7]03-PhiNN'!N46+'[8]03-PhiNN'!N46+'[9]03-PhiNN'!N46+'[10]03-PhiNN'!N46+'[11]03-PhiNN'!N46+'[12]03-PhiNN'!N46+'[13]03-PhiNN'!N46+'[14]03-PhiNN'!N46+'[15]03-PhiNN'!N46</f>
        <v>0</v>
      </c>
      <c r="O46" s="406">
        <f t="shared" si="14"/>
        <v>0</v>
      </c>
      <c r="P46" s="407">
        <f>'[2]03-PhiNN'!P46+'[3]03-PhiNN'!P46+'[4]03-PhiNN'!P46+'[5]03-PhiNN'!P46+'[6]03-PhiNN'!P46+'[7]03-PhiNN'!P46+'[8]03-PhiNN'!P46+'[9]03-PhiNN'!P46+'[10]03-PhiNN'!P46+'[11]03-PhiNN'!P46+'[12]03-PhiNN'!P46+'[13]03-PhiNN'!P46+'[14]03-PhiNN'!P46+'[15]03-PhiNN'!P46</f>
        <v>0</v>
      </c>
      <c r="Q46" s="407">
        <f>'[2]03-PhiNN'!Q46+'[3]03-PhiNN'!Q46+'[4]03-PhiNN'!Q46+'[5]03-PhiNN'!Q46+'[6]03-PhiNN'!Q46+'[7]03-PhiNN'!Q46+'[8]03-PhiNN'!Q46+'[9]03-PhiNN'!Q46+'[10]03-PhiNN'!Q46+'[11]03-PhiNN'!Q46+'[12]03-PhiNN'!Q46+'[13]03-PhiNN'!Q46+'[14]03-PhiNN'!Q46+'[15]03-PhiNN'!Q46</f>
        <v>0</v>
      </c>
      <c r="R46" s="407">
        <f>'[2]03-PhiNN'!R46+'[3]03-PhiNN'!R46+'[4]03-PhiNN'!R46+'[5]03-PhiNN'!R46+'[6]03-PhiNN'!R46+'[7]03-PhiNN'!R46+'[8]03-PhiNN'!R46+'[9]03-PhiNN'!R46+'[10]03-PhiNN'!R46+'[11]03-PhiNN'!R46+'[12]03-PhiNN'!R46+'[13]03-PhiNN'!R46+'[14]03-PhiNN'!R46+'[15]03-PhiNN'!R46</f>
        <v>0</v>
      </c>
    </row>
    <row r="47" spans="1:18" ht="22.5" customHeight="1">
      <c r="A47" s="147" t="s">
        <v>167</v>
      </c>
      <c r="B47" s="148" t="s">
        <v>168</v>
      </c>
      <c r="C47" s="149" t="s">
        <v>169</v>
      </c>
      <c r="D47" s="406">
        <f t="shared" si="12"/>
        <v>9.493</v>
      </c>
      <c r="E47" s="406">
        <f t="shared" si="13"/>
        <v>9.493</v>
      </c>
      <c r="F47" s="407">
        <f>'[2]03-PhiNN'!F47+'[3]03-PhiNN'!F47+'[4]03-PhiNN'!F47+'[5]03-PhiNN'!F47+'[6]03-PhiNN'!F47+'[7]03-PhiNN'!F47+'[8]03-PhiNN'!F47+'[9]03-PhiNN'!F47+'[10]03-PhiNN'!F47+'[11]03-PhiNN'!F47+'[12]03-PhiNN'!F47+'[13]03-PhiNN'!F47+'[14]03-PhiNN'!F47+'[15]03-PhiNN'!F47</f>
        <v>0</v>
      </c>
      <c r="G47" s="407">
        <f>'[2]03-PhiNN'!G47+'[3]03-PhiNN'!G47+'[4]03-PhiNN'!G47+'[5]03-PhiNN'!G47+'[6]03-PhiNN'!G47+'[7]03-PhiNN'!G47+'[8]03-PhiNN'!G47+'[9]03-PhiNN'!G47+'[10]03-PhiNN'!G47+'[11]03-PhiNN'!G47+'[12]03-PhiNN'!G47+'[13]03-PhiNN'!G47+'[14]03-PhiNN'!G47+'[15]03-PhiNN'!G47</f>
        <v>5.118600000000001</v>
      </c>
      <c r="H47" s="407">
        <f>'[2]03-PhiNN'!H47+'[3]03-PhiNN'!H47+'[4]03-PhiNN'!H47+'[5]03-PhiNN'!H47+'[6]03-PhiNN'!H47+'[7]03-PhiNN'!H47+'[8]03-PhiNN'!H47+'[9]03-PhiNN'!H47+'[10]03-PhiNN'!H47+'[11]03-PhiNN'!H47+'[12]03-PhiNN'!H47+'[13]03-PhiNN'!H47+'[14]03-PhiNN'!H47+'[15]03-PhiNN'!H47</f>
        <v>4.3744</v>
      </c>
      <c r="I47" s="407">
        <f>'[2]03-PhiNN'!I47+'[3]03-PhiNN'!I47+'[4]03-PhiNN'!I47+'[5]03-PhiNN'!I47+'[6]03-PhiNN'!I47+'[7]03-PhiNN'!I47+'[8]03-PhiNN'!I47+'[9]03-PhiNN'!I47+'[10]03-PhiNN'!I47+'[11]03-PhiNN'!I47+'[12]03-PhiNN'!I47+'[13]03-PhiNN'!I47+'[14]03-PhiNN'!I47+'[15]03-PhiNN'!I47</f>
        <v>0</v>
      </c>
      <c r="J47" s="407">
        <f>'[2]03-PhiNN'!J47+'[3]03-PhiNN'!J47+'[4]03-PhiNN'!J47+'[5]03-PhiNN'!J47+'[6]03-PhiNN'!J47+'[7]03-PhiNN'!J47+'[8]03-PhiNN'!J47+'[9]03-PhiNN'!J47+'[10]03-PhiNN'!J47+'[11]03-PhiNN'!J47+'[12]03-PhiNN'!J47+'[13]03-PhiNN'!J47+'[14]03-PhiNN'!J47+'[15]03-PhiNN'!J47</f>
        <v>0</v>
      </c>
      <c r="K47" s="407">
        <f>'[2]03-PhiNN'!K47+'[3]03-PhiNN'!K47+'[4]03-PhiNN'!K47+'[5]03-PhiNN'!K47+'[6]03-PhiNN'!K47+'[7]03-PhiNN'!K47+'[8]03-PhiNN'!K47+'[9]03-PhiNN'!K47+'[10]03-PhiNN'!K47+'[11]03-PhiNN'!K47+'[12]03-PhiNN'!K47+'[13]03-PhiNN'!K47+'[14]03-PhiNN'!K47+'[15]03-PhiNN'!K47</f>
        <v>0</v>
      </c>
      <c r="L47" s="407">
        <f>'[2]03-PhiNN'!L47+'[3]03-PhiNN'!L47+'[4]03-PhiNN'!L47+'[5]03-PhiNN'!L47+'[6]03-PhiNN'!L47+'[7]03-PhiNN'!L47+'[8]03-PhiNN'!L47+'[9]03-PhiNN'!L47+'[10]03-PhiNN'!L47+'[11]03-PhiNN'!L47+'[12]03-PhiNN'!L47+'[13]03-PhiNN'!L47+'[14]03-PhiNN'!L47+'[15]03-PhiNN'!L47</f>
        <v>0</v>
      </c>
      <c r="M47" s="407">
        <f>'[2]03-PhiNN'!M47+'[3]03-PhiNN'!M47+'[4]03-PhiNN'!M47+'[5]03-PhiNN'!M47+'[6]03-PhiNN'!M47+'[7]03-PhiNN'!M47+'[8]03-PhiNN'!M47+'[9]03-PhiNN'!M47+'[10]03-PhiNN'!M47+'[11]03-PhiNN'!M47+'[12]03-PhiNN'!M47+'[13]03-PhiNN'!M47+'[14]03-PhiNN'!M47+'[15]03-PhiNN'!M47</f>
        <v>0</v>
      </c>
      <c r="N47" s="407">
        <f>'[2]03-PhiNN'!N47+'[3]03-PhiNN'!N47+'[4]03-PhiNN'!N47+'[5]03-PhiNN'!N47+'[6]03-PhiNN'!N47+'[7]03-PhiNN'!N47+'[8]03-PhiNN'!N47+'[9]03-PhiNN'!N47+'[10]03-PhiNN'!N47+'[11]03-PhiNN'!N47+'[12]03-PhiNN'!N47+'[13]03-PhiNN'!N47+'[14]03-PhiNN'!N47+'[15]03-PhiNN'!N47</f>
        <v>0</v>
      </c>
      <c r="O47" s="406">
        <f t="shared" si="14"/>
        <v>0</v>
      </c>
      <c r="P47" s="407">
        <f>'[2]03-PhiNN'!P47+'[3]03-PhiNN'!P47+'[4]03-PhiNN'!P47+'[5]03-PhiNN'!P47+'[6]03-PhiNN'!P47+'[7]03-PhiNN'!P47+'[8]03-PhiNN'!P47+'[9]03-PhiNN'!P47+'[10]03-PhiNN'!P47+'[11]03-PhiNN'!P47+'[12]03-PhiNN'!P47+'[13]03-PhiNN'!P47+'[14]03-PhiNN'!P47+'[15]03-PhiNN'!P47</f>
        <v>0</v>
      </c>
      <c r="Q47" s="407">
        <f>'[2]03-PhiNN'!Q47+'[3]03-PhiNN'!Q47+'[4]03-PhiNN'!Q47+'[5]03-PhiNN'!Q47+'[6]03-PhiNN'!Q47+'[7]03-PhiNN'!Q47+'[8]03-PhiNN'!Q47+'[9]03-PhiNN'!Q47+'[10]03-PhiNN'!Q47+'[11]03-PhiNN'!Q47+'[12]03-PhiNN'!Q47+'[13]03-PhiNN'!Q47+'[14]03-PhiNN'!Q47+'[15]03-PhiNN'!Q47</f>
        <v>0</v>
      </c>
      <c r="R47" s="407">
        <f>'[2]03-PhiNN'!R47+'[3]03-PhiNN'!R47+'[4]03-PhiNN'!R47+'[5]03-PhiNN'!R47+'[6]03-PhiNN'!R47+'[7]03-PhiNN'!R47+'[8]03-PhiNN'!R47+'[9]03-PhiNN'!R47+'[10]03-PhiNN'!R47+'[11]03-PhiNN'!R47+'[12]03-PhiNN'!R47+'[13]03-PhiNN'!R47+'[14]03-PhiNN'!R47+'[15]03-PhiNN'!R47</f>
        <v>0</v>
      </c>
    </row>
    <row r="48" spans="1:18" ht="22.5" customHeight="1">
      <c r="A48" s="147" t="s">
        <v>170</v>
      </c>
      <c r="B48" s="148" t="s">
        <v>171</v>
      </c>
      <c r="C48" s="149" t="s">
        <v>172</v>
      </c>
      <c r="D48" s="406">
        <f t="shared" si="12"/>
        <v>0.015099999999999999</v>
      </c>
      <c r="E48" s="406">
        <f t="shared" si="13"/>
        <v>0.015099999999999999</v>
      </c>
      <c r="F48" s="407">
        <f>'[2]03-PhiNN'!F48+'[3]03-PhiNN'!F48+'[4]03-PhiNN'!F48+'[5]03-PhiNN'!F48+'[6]03-PhiNN'!F48+'[7]03-PhiNN'!F48+'[8]03-PhiNN'!F48+'[9]03-PhiNN'!F48+'[10]03-PhiNN'!F48+'[11]03-PhiNN'!F48+'[12]03-PhiNN'!F48+'[13]03-PhiNN'!F48+'[14]03-PhiNN'!F48+'[15]03-PhiNN'!F48</f>
        <v>0</v>
      </c>
      <c r="G48" s="407">
        <f>'[2]03-PhiNN'!G48+'[3]03-PhiNN'!G48+'[4]03-PhiNN'!G48+'[5]03-PhiNN'!G48+'[6]03-PhiNN'!G48+'[7]03-PhiNN'!G48+'[8]03-PhiNN'!G48+'[9]03-PhiNN'!G48+'[10]03-PhiNN'!G48+'[11]03-PhiNN'!G48+'[12]03-PhiNN'!G48+'[13]03-PhiNN'!G48+'[14]03-PhiNN'!G48+'[15]03-PhiNN'!G48</f>
        <v>0</v>
      </c>
      <c r="H48" s="407">
        <f>'[2]03-PhiNN'!H48+'[3]03-PhiNN'!H48+'[4]03-PhiNN'!H48+'[5]03-PhiNN'!H48+'[6]03-PhiNN'!H48+'[7]03-PhiNN'!H48+'[8]03-PhiNN'!H48+'[9]03-PhiNN'!H48+'[10]03-PhiNN'!H48+'[11]03-PhiNN'!H48+'[12]03-PhiNN'!H48+'[13]03-PhiNN'!H48+'[14]03-PhiNN'!H48+'[15]03-PhiNN'!H48</f>
        <v>0.015099999999999999</v>
      </c>
      <c r="I48" s="407">
        <f>'[2]03-PhiNN'!I48+'[3]03-PhiNN'!I48+'[4]03-PhiNN'!I48+'[5]03-PhiNN'!I48+'[6]03-PhiNN'!I48+'[7]03-PhiNN'!I48+'[8]03-PhiNN'!I48+'[9]03-PhiNN'!I48+'[10]03-PhiNN'!I48+'[11]03-PhiNN'!I48+'[12]03-PhiNN'!I48+'[13]03-PhiNN'!I48+'[14]03-PhiNN'!I48+'[15]03-PhiNN'!I48</f>
        <v>0</v>
      </c>
      <c r="J48" s="407">
        <f>'[2]03-PhiNN'!J48+'[3]03-PhiNN'!J48+'[4]03-PhiNN'!J48+'[5]03-PhiNN'!J48+'[6]03-PhiNN'!J48+'[7]03-PhiNN'!J48+'[8]03-PhiNN'!J48+'[9]03-PhiNN'!J48+'[10]03-PhiNN'!J48+'[11]03-PhiNN'!J48+'[12]03-PhiNN'!J48+'[13]03-PhiNN'!J48+'[14]03-PhiNN'!J48+'[15]03-PhiNN'!J48</f>
        <v>0</v>
      </c>
      <c r="K48" s="407">
        <f>'[2]03-PhiNN'!K48+'[3]03-PhiNN'!K48+'[4]03-PhiNN'!K48+'[5]03-PhiNN'!K48+'[6]03-PhiNN'!K48+'[7]03-PhiNN'!K48+'[8]03-PhiNN'!K48+'[9]03-PhiNN'!K48+'[10]03-PhiNN'!K48+'[11]03-PhiNN'!K48+'[12]03-PhiNN'!K48+'[13]03-PhiNN'!K48+'[14]03-PhiNN'!K48+'[15]03-PhiNN'!K48</f>
        <v>0</v>
      </c>
      <c r="L48" s="407">
        <f>'[2]03-PhiNN'!L48+'[3]03-PhiNN'!L48+'[4]03-PhiNN'!L48+'[5]03-PhiNN'!L48+'[6]03-PhiNN'!L48+'[7]03-PhiNN'!L48+'[8]03-PhiNN'!L48+'[9]03-PhiNN'!L48+'[10]03-PhiNN'!L48+'[11]03-PhiNN'!L48+'[12]03-PhiNN'!L48+'[13]03-PhiNN'!L48+'[14]03-PhiNN'!L48+'[15]03-PhiNN'!L48</f>
        <v>0</v>
      </c>
      <c r="M48" s="407">
        <f>'[2]03-PhiNN'!M48+'[3]03-PhiNN'!M48+'[4]03-PhiNN'!M48+'[5]03-PhiNN'!M48+'[6]03-PhiNN'!M48+'[7]03-PhiNN'!M48+'[8]03-PhiNN'!M48+'[9]03-PhiNN'!M48+'[10]03-PhiNN'!M48+'[11]03-PhiNN'!M48+'[12]03-PhiNN'!M48+'[13]03-PhiNN'!M48+'[14]03-PhiNN'!M48+'[15]03-PhiNN'!M48</f>
        <v>0</v>
      </c>
      <c r="N48" s="407">
        <f>'[2]03-PhiNN'!N48+'[3]03-PhiNN'!N48+'[4]03-PhiNN'!N48+'[5]03-PhiNN'!N48+'[6]03-PhiNN'!N48+'[7]03-PhiNN'!N48+'[8]03-PhiNN'!N48+'[9]03-PhiNN'!N48+'[10]03-PhiNN'!N48+'[11]03-PhiNN'!N48+'[12]03-PhiNN'!N48+'[13]03-PhiNN'!N48+'[14]03-PhiNN'!N48+'[15]03-PhiNN'!N48</f>
        <v>0</v>
      </c>
      <c r="O48" s="406">
        <f t="shared" si="14"/>
        <v>0</v>
      </c>
      <c r="P48" s="407">
        <f>'[2]03-PhiNN'!P48+'[3]03-PhiNN'!P48+'[4]03-PhiNN'!P48+'[5]03-PhiNN'!P48+'[6]03-PhiNN'!P48+'[7]03-PhiNN'!P48+'[8]03-PhiNN'!P48+'[9]03-PhiNN'!P48+'[10]03-PhiNN'!P48+'[11]03-PhiNN'!P48+'[12]03-PhiNN'!P48+'[13]03-PhiNN'!P48+'[14]03-PhiNN'!P48+'[15]03-PhiNN'!P48</f>
        <v>0</v>
      </c>
      <c r="Q48" s="407">
        <f>'[2]03-PhiNN'!Q48+'[3]03-PhiNN'!Q48+'[4]03-PhiNN'!Q48+'[5]03-PhiNN'!Q48+'[6]03-PhiNN'!Q48+'[7]03-PhiNN'!Q48+'[8]03-PhiNN'!Q48+'[9]03-PhiNN'!Q48+'[10]03-PhiNN'!Q48+'[11]03-PhiNN'!Q48+'[12]03-PhiNN'!Q48+'[13]03-PhiNN'!Q48+'[14]03-PhiNN'!Q48+'[15]03-PhiNN'!Q48</f>
        <v>0</v>
      </c>
      <c r="R48" s="407">
        <f>'[2]03-PhiNN'!R48+'[3]03-PhiNN'!R48+'[4]03-PhiNN'!R48+'[5]03-PhiNN'!R48+'[6]03-PhiNN'!R48+'[7]03-PhiNN'!R48+'[8]03-PhiNN'!R48+'[9]03-PhiNN'!R48+'[10]03-PhiNN'!R48+'[11]03-PhiNN'!R48+'[12]03-PhiNN'!R48+'[13]03-PhiNN'!R48+'[14]03-PhiNN'!R48+'[15]03-PhiNN'!R48</f>
        <v>0</v>
      </c>
    </row>
    <row r="49" spans="1:18" s="55" customFormat="1" ht="22.5" customHeight="1">
      <c r="A49" s="144" t="s">
        <v>173</v>
      </c>
      <c r="B49" s="145" t="s">
        <v>174</v>
      </c>
      <c r="C49" s="146" t="s">
        <v>29</v>
      </c>
      <c r="D49" s="405">
        <f t="shared" si="12"/>
        <v>63.8735</v>
      </c>
      <c r="E49" s="405">
        <f t="shared" si="13"/>
        <v>63.8735</v>
      </c>
      <c r="F49" s="408">
        <f>'[2]03-PhiNN'!F49+'[3]03-PhiNN'!F49+'[4]03-PhiNN'!F49+'[5]03-PhiNN'!F49+'[6]03-PhiNN'!F49+'[7]03-PhiNN'!F49+'[8]03-PhiNN'!F49+'[9]03-PhiNN'!F49+'[10]03-PhiNN'!F49+'[11]03-PhiNN'!F49+'[12]03-PhiNN'!F49+'[13]03-PhiNN'!F49+'[14]03-PhiNN'!F49+'[15]03-PhiNN'!F49</f>
        <v>0</v>
      </c>
      <c r="G49" s="408">
        <f>'[2]03-PhiNN'!G49+'[3]03-PhiNN'!G49+'[4]03-PhiNN'!G49+'[5]03-PhiNN'!G49+'[6]03-PhiNN'!G49+'[7]03-PhiNN'!G49+'[8]03-PhiNN'!G49+'[9]03-PhiNN'!G49+'[10]03-PhiNN'!G49+'[11]03-PhiNN'!G49+'[12]03-PhiNN'!G49+'[13]03-PhiNN'!G49+'[14]03-PhiNN'!G49+'[15]03-PhiNN'!G49</f>
        <v>0</v>
      </c>
      <c r="H49" s="408">
        <f>'[2]03-PhiNN'!H49+'[3]03-PhiNN'!H49+'[4]03-PhiNN'!H49+'[5]03-PhiNN'!H49+'[6]03-PhiNN'!H49+'[7]03-PhiNN'!H49+'[8]03-PhiNN'!H49+'[9]03-PhiNN'!H49+'[10]03-PhiNN'!H49+'[11]03-PhiNN'!H49+'[12]03-PhiNN'!H49+'[13]03-PhiNN'!H49+'[14]03-PhiNN'!H49+'[15]03-PhiNN'!H49</f>
        <v>0</v>
      </c>
      <c r="I49" s="408">
        <f>'[2]03-PhiNN'!I49+'[3]03-PhiNN'!I49+'[4]03-PhiNN'!I49+'[5]03-PhiNN'!I49+'[6]03-PhiNN'!I49+'[7]03-PhiNN'!I49+'[8]03-PhiNN'!I49+'[9]03-PhiNN'!I49+'[10]03-PhiNN'!I49+'[11]03-PhiNN'!I49+'[12]03-PhiNN'!I49+'[13]03-PhiNN'!I49+'[14]03-PhiNN'!I49+'[15]03-PhiNN'!I49</f>
        <v>0</v>
      </c>
      <c r="J49" s="408">
        <f>'[2]03-PhiNN'!J49+'[3]03-PhiNN'!J49+'[4]03-PhiNN'!J49+'[5]03-PhiNN'!J49+'[6]03-PhiNN'!J49+'[7]03-PhiNN'!J49+'[8]03-PhiNN'!J49+'[9]03-PhiNN'!J49+'[10]03-PhiNN'!J49+'[11]03-PhiNN'!J49+'[12]03-PhiNN'!J49+'[13]03-PhiNN'!J49+'[14]03-PhiNN'!J49+'[15]03-PhiNN'!J49</f>
        <v>0</v>
      </c>
      <c r="K49" s="408">
        <f>'[2]03-PhiNN'!K49+'[3]03-PhiNN'!K49+'[4]03-PhiNN'!K49+'[5]03-PhiNN'!K49+'[6]03-PhiNN'!K49+'[7]03-PhiNN'!K49+'[8]03-PhiNN'!K49+'[9]03-PhiNN'!K49+'[10]03-PhiNN'!K49+'[11]03-PhiNN'!K49+'[12]03-PhiNN'!K49+'[13]03-PhiNN'!K49+'[14]03-PhiNN'!K49+'[15]03-PhiNN'!K49</f>
        <v>0</v>
      </c>
      <c r="L49" s="408">
        <f>'[2]03-PhiNN'!L49+'[3]03-PhiNN'!L49+'[4]03-PhiNN'!L49+'[5]03-PhiNN'!L49+'[6]03-PhiNN'!L49+'[7]03-PhiNN'!L49+'[8]03-PhiNN'!L49+'[9]03-PhiNN'!L49+'[10]03-PhiNN'!L49+'[11]03-PhiNN'!L49+'[12]03-PhiNN'!L49+'[13]03-PhiNN'!L49+'[14]03-PhiNN'!L49+'[15]03-PhiNN'!L49</f>
        <v>0</v>
      </c>
      <c r="M49" s="408">
        <f>'[2]03-PhiNN'!M49+'[3]03-PhiNN'!M49+'[4]03-PhiNN'!M49+'[5]03-PhiNN'!M49+'[6]03-PhiNN'!M49+'[7]03-PhiNN'!M49+'[8]03-PhiNN'!M49+'[9]03-PhiNN'!M49+'[10]03-PhiNN'!M49+'[11]03-PhiNN'!M49+'[12]03-PhiNN'!M49+'[13]03-PhiNN'!M49+'[14]03-PhiNN'!M49+'[15]03-PhiNN'!M49</f>
        <v>0</v>
      </c>
      <c r="N49" s="408">
        <f>'[2]03-PhiNN'!N49+'[3]03-PhiNN'!N49+'[4]03-PhiNN'!N49+'[5]03-PhiNN'!N49+'[6]03-PhiNN'!N49+'[7]03-PhiNN'!N49+'[8]03-PhiNN'!N49+'[9]03-PhiNN'!N49+'[10]03-PhiNN'!N49+'[11]03-PhiNN'!N49+'[12]03-PhiNN'!N49+'[13]03-PhiNN'!N49+'[14]03-PhiNN'!N49+'[15]03-PhiNN'!N49</f>
        <v>63.8735</v>
      </c>
      <c r="O49" s="405">
        <f t="shared" si="14"/>
        <v>0</v>
      </c>
      <c r="P49" s="408">
        <f>'[2]03-PhiNN'!P49+'[3]03-PhiNN'!P49+'[4]03-PhiNN'!P49+'[5]03-PhiNN'!P49+'[6]03-PhiNN'!P49+'[7]03-PhiNN'!P49+'[8]03-PhiNN'!P49+'[9]03-PhiNN'!P49+'[10]03-PhiNN'!P49+'[11]03-PhiNN'!P49+'[12]03-PhiNN'!P49+'[13]03-PhiNN'!P49+'[14]03-PhiNN'!P49+'[15]03-PhiNN'!P49</f>
        <v>0</v>
      </c>
      <c r="Q49" s="408">
        <f>'[2]03-PhiNN'!Q49+'[3]03-PhiNN'!Q49+'[4]03-PhiNN'!Q49+'[5]03-PhiNN'!Q49+'[6]03-PhiNN'!Q49+'[7]03-PhiNN'!Q49+'[8]03-PhiNN'!Q49+'[9]03-PhiNN'!Q49+'[10]03-PhiNN'!Q49+'[11]03-PhiNN'!Q49+'[12]03-PhiNN'!Q49+'[13]03-PhiNN'!Q49+'[14]03-PhiNN'!Q49+'[15]03-PhiNN'!Q49</f>
        <v>0</v>
      </c>
      <c r="R49" s="408">
        <f>'[2]03-PhiNN'!R49+'[3]03-PhiNN'!R49+'[4]03-PhiNN'!R49+'[5]03-PhiNN'!R49+'[6]03-PhiNN'!R49+'[7]03-PhiNN'!R49+'[8]03-PhiNN'!R49+'[9]03-PhiNN'!R49+'[10]03-PhiNN'!R49+'[11]03-PhiNN'!R49+'[12]03-PhiNN'!R49+'[13]03-PhiNN'!R49+'[14]03-PhiNN'!R49+'[15]03-PhiNN'!R49</f>
        <v>0</v>
      </c>
    </row>
    <row r="50" spans="1:18" s="55" customFormat="1" ht="22.5" customHeight="1">
      <c r="A50" s="144" t="s">
        <v>175</v>
      </c>
      <c r="B50" s="145" t="s">
        <v>176</v>
      </c>
      <c r="C50" s="146" t="s">
        <v>28</v>
      </c>
      <c r="D50" s="405">
        <f t="shared" si="12"/>
        <v>4.4151</v>
      </c>
      <c r="E50" s="405">
        <f t="shared" si="13"/>
        <v>4.4151</v>
      </c>
      <c r="F50" s="408">
        <f>'[2]03-PhiNN'!F50+'[3]03-PhiNN'!F50+'[4]03-PhiNN'!F50+'[5]03-PhiNN'!F50+'[6]03-PhiNN'!F50+'[7]03-PhiNN'!F50+'[8]03-PhiNN'!F50+'[9]03-PhiNN'!F50+'[10]03-PhiNN'!F50+'[11]03-PhiNN'!F50+'[12]03-PhiNN'!F50+'[13]03-PhiNN'!F50+'[14]03-PhiNN'!F50+'[15]03-PhiNN'!F50</f>
        <v>0</v>
      </c>
      <c r="G50" s="408">
        <f>'[2]03-PhiNN'!G50+'[3]03-PhiNN'!G50+'[4]03-PhiNN'!G50+'[5]03-PhiNN'!G50+'[6]03-PhiNN'!G50+'[7]03-PhiNN'!G50+'[8]03-PhiNN'!G50+'[9]03-PhiNN'!G50+'[10]03-PhiNN'!G50+'[11]03-PhiNN'!G50+'[12]03-PhiNN'!G50+'[13]03-PhiNN'!G50+'[14]03-PhiNN'!G50+'[15]03-PhiNN'!G50</f>
        <v>0</v>
      </c>
      <c r="H50" s="408">
        <f>'[2]03-PhiNN'!H50+'[3]03-PhiNN'!H50+'[4]03-PhiNN'!H50+'[5]03-PhiNN'!H50+'[6]03-PhiNN'!H50+'[7]03-PhiNN'!H50+'[8]03-PhiNN'!H50+'[9]03-PhiNN'!H50+'[10]03-PhiNN'!H50+'[11]03-PhiNN'!H50+'[12]03-PhiNN'!H50+'[13]03-PhiNN'!H50+'[14]03-PhiNN'!H50+'[15]03-PhiNN'!H50</f>
        <v>0</v>
      </c>
      <c r="I50" s="408">
        <f>'[2]03-PhiNN'!I50+'[3]03-PhiNN'!I50+'[4]03-PhiNN'!I50+'[5]03-PhiNN'!I50+'[6]03-PhiNN'!I50+'[7]03-PhiNN'!I50+'[8]03-PhiNN'!I50+'[9]03-PhiNN'!I50+'[10]03-PhiNN'!I50+'[11]03-PhiNN'!I50+'[12]03-PhiNN'!I50+'[13]03-PhiNN'!I50+'[14]03-PhiNN'!I50+'[15]03-PhiNN'!I50</f>
        <v>0</v>
      </c>
      <c r="J50" s="408">
        <f>'[2]03-PhiNN'!J50+'[3]03-PhiNN'!J50+'[4]03-PhiNN'!J50+'[5]03-PhiNN'!J50+'[6]03-PhiNN'!J50+'[7]03-PhiNN'!J50+'[8]03-PhiNN'!J50+'[9]03-PhiNN'!J50+'[10]03-PhiNN'!J50+'[11]03-PhiNN'!J50+'[12]03-PhiNN'!J50+'[13]03-PhiNN'!J50+'[14]03-PhiNN'!J50+'[15]03-PhiNN'!J50</f>
        <v>0</v>
      </c>
      <c r="K50" s="408">
        <f>'[2]03-PhiNN'!K50+'[3]03-PhiNN'!K50+'[4]03-PhiNN'!K50+'[5]03-PhiNN'!K50+'[6]03-PhiNN'!K50+'[7]03-PhiNN'!K50+'[8]03-PhiNN'!K50+'[9]03-PhiNN'!K50+'[10]03-PhiNN'!K50+'[11]03-PhiNN'!K50+'[12]03-PhiNN'!K50+'[13]03-PhiNN'!K50+'[14]03-PhiNN'!K50+'[15]03-PhiNN'!K50</f>
        <v>0</v>
      </c>
      <c r="L50" s="408">
        <f>'[2]03-PhiNN'!L50+'[3]03-PhiNN'!L50+'[4]03-PhiNN'!L50+'[5]03-PhiNN'!L50+'[6]03-PhiNN'!L50+'[7]03-PhiNN'!L50+'[8]03-PhiNN'!L50+'[9]03-PhiNN'!L50+'[10]03-PhiNN'!L50+'[11]03-PhiNN'!L50+'[12]03-PhiNN'!L50+'[13]03-PhiNN'!L50+'[14]03-PhiNN'!L50+'[15]03-PhiNN'!L50</f>
        <v>0</v>
      </c>
      <c r="M50" s="408">
        <f>'[2]03-PhiNN'!M50+'[3]03-PhiNN'!M50+'[4]03-PhiNN'!M50+'[5]03-PhiNN'!M50+'[6]03-PhiNN'!M50+'[7]03-PhiNN'!M50+'[8]03-PhiNN'!M50+'[9]03-PhiNN'!M50+'[10]03-PhiNN'!M50+'[11]03-PhiNN'!M50+'[12]03-PhiNN'!M50+'[13]03-PhiNN'!M50+'[14]03-PhiNN'!M50+'[15]03-PhiNN'!M50</f>
        <v>0</v>
      </c>
      <c r="N50" s="408">
        <f>'[2]03-PhiNN'!N50+'[3]03-PhiNN'!N50+'[4]03-PhiNN'!N50+'[5]03-PhiNN'!N50+'[6]03-PhiNN'!N50+'[7]03-PhiNN'!N50+'[8]03-PhiNN'!N50+'[9]03-PhiNN'!N50+'[10]03-PhiNN'!N50+'[11]03-PhiNN'!N50+'[12]03-PhiNN'!N50+'[13]03-PhiNN'!N50+'[14]03-PhiNN'!N50+'[15]03-PhiNN'!N50</f>
        <v>4.4151</v>
      </c>
      <c r="O50" s="405">
        <f t="shared" si="14"/>
        <v>0</v>
      </c>
      <c r="P50" s="408">
        <f>'[2]03-PhiNN'!P50+'[3]03-PhiNN'!P50+'[4]03-PhiNN'!P50+'[5]03-PhiNN'!P50+'[6]03-PhiNN'!P50+'[7]03-PhiNN'!P50+'[8]03-PhiNN'!P50+'[9]03-PhiNN'!P50+'[10]03-PhiNN'!P50+'[11]03-PhiNN'!P50+'[12]03-PhiNN'!P50+'[13]03-PhiNN'!P50+'[14]03-PhiNN'!P50+'[15]03-PhiNN'!P50</f>
        <v>0</v>
      </c>
      <c r="Q50" s="408">
        <f>'[2]03-PhiNN'!Q50+'[3]03-PhiNN'!Q50+'[4]03-PhiNN'!Q50+'[5]03-PhiNN'!Q50+'[6]03-PhiNN'!Q50+'[7]03-PhiNN'!Q50+'[8]03-PhiNN'!Q50+'[9]03-PhiNN'!Q50+'[10]03-PhiNN'!Q50+'[11]03-PhiNN'!Q50+'[12]03-PhiNN'!Q50+'[13]03-PhiNN'!Q50+'[14]03-PhiNN'!Q50+'[15]03-PhiNN'!Q50</f>
        <v>0</v>
      </c>
      <c r="R50" s="408">
        <f>'[2]03-PhiNN'!R50+'[3]03-PhiNN'!R50+'[4]03-PhiNN'!R50+'[5]03-PhiNN'!R50+'[6]03-PhiNN'!R50+'[7]03-PhiNN'!R50+'[8]03-PhiNN'!R50+'[9]03-PhiNN'!R50+'[10]03-PhiNN'!R50+'[11]03-PhiNN'!R50+'[12]03-PhiNN'!R50+'[13]03-PhiNN'!R50+'[14]03-PhiNN'!R50+'[15]03-PhiNN'!R50</f>
        <v>0</v>
      </c>
    </row>
    <row r="51" spans="1:18" s="55" customFormat="1" ht="22.5" customHeight="1">
      <c r="A51" s="144" t="s">
        <v>177</v>
      </c>
      <c r="B51" s="145" t="s">
        <v>220</v>
      </c>
      <c r="C51" s="146" t="s">
        <v>22</v>
      </c>
      <c r="D51" s="405">
        <f t="shared" si="12"/>
        <v>66.5881</v>
      </c>
      <c r="E51" s="405">
        <f t="shared" si="13"/>
        <v>66.5881</v>
      </c>
      <c r="F51" s="408">
        <f>'[2]03-PhiNN'!F51+'[3]03-PhiNN'!F51+'[4]03-PhiNN'!F51+'[5]03-PhiNN'!F51+'[6]03-PhiNN'!F51+'[7]03-PhiNN'!F51+'[8]03-PhiNN'!F51+'[9]03-PhiNN'!F51+'[10]03-PhiNN'!F51+'[11]03-PhiNN'!F51+'[12]03-PhiNN'!F51+'[13]03-PhiNN'!F51+'[14]03-PhiNN'!F51+'[15]03-PhiNN'!F51</f>
        <v>7.872300000000001</v>
      </c>
      <c r="G51" s="408">
        <f>'[2]03-PhiNN'!G51+'[3]03-PhiNN'!G51+'[4]03-PhiNN'!G51+'[5]03-PhiNN'!G51+'[6]03-PhiNN'!G51+'[7]03-PhiNN'!G51+'[8]03-PhiNN'!G51+'[9]03-PhiNN'!G51+'[10]03-PhiNN'!G51+'[11]03-PhiNN'!G51+'[12]03-PhiNN'!G51+'[13]03-PhiNN'!G51+'[14]03-PhiNN'!G51+'[15]03-PhiNN'!G51</f>
        <v>2.1082</v>
      </c>
      <c r="H51" s="408">
        <f>'[2]03-PhiNN'!H51+'[3]03-PhiNN'!H51+'[4]03-PhiNN'!H51+'[5]03-PhiNN'!H51+'[6]03-PhiNN'!H51+'[7]03-PhiNN'!H51+'[8]03-PhiNN'!H51+'[9]03-PhiNN'!H51+'[10]03-PhiNN'!H51+'[11]03-PhiNN'!H51+'[12]03-PhiNN'!H51+'[13]03-PhiNN'!H51+'[14]03-PhiNN'!H51+'[15]03-PhiNN'!H51</f>
        <v>45.82719999999999</v>
      </c>
      <c r="I51" s="408">
        <f>'[2]03-PhiNN'!I51+'[3]03-PhiNN'!I51+'[4]03-PhiNN'!I51+'[5]03-PhiNN'!I51+'[6]03-PhiNN'!I51+'[7]03-PhiNN'!I51+'[8]03-PhiNN'!I51+'[9]03-PhiNN'!I51+'[10]03-PhiNN'!I51+'[11]03-PhiNN'!I51+'[12]03-PhiNN'!I51+'[13]03-PhiNN'!I51+'[14]03-PhiNN'!I51+'[15]03-PhiNN'!I51</f>
        <v>0.6529</v>
      </c>
      <c r="J51" s="408">
        <f>'[2]03-PhiNN'!J51+'[3]03-PhiNN'!J51+'[4]03-PhiNN'!J51+'[5]03-PhiNN'!J51+'[6]03-PhiNN'!J51+'[7]03-PhiNN'!J51+'[8]03-PhiNN'!J51+'[9]03-PhiNN'!J51+'[10]03-PhiNN'!J51+'[11]03-PhiNN'!J51+'[12]03-PhiNN'!J51+'[13]03-PhiNN'!J51+'[14]03-PhiNN'!J51+'[15]03-PhiNN'!J51</f>
        <v>0</v>
      </c>
      <c r="K51" s="408">
        <f>'[2]03-PhiNN'!K51+'[3]03-PhiNN'!K51+'[4]03-PhiNN'!K51+'[5]03-PhiNN'!K51+'[6]03-PhiNN'!K51+'[7]03-PhiNN'!K51+'[8]03-PhiNN'!K51+'[9]03-PhiNN'!K51+'[10]03-PhiNN'!K51+'[11]03-PhiNN'!K51+'[12]03-PhiNN'!K51+'[13]03-PhiNN'!K51+'[14]03-PhiNN'!K51+'[15]03-PhiNN'!K51</f>
        <v>0</v>
      </c>
      <c r="L51" s="408">
        <f>'[2]03-PhiNN'!L51+'[3]03-PhiNN'!L51+'[4]03-PhiNN'!L51+'[5]03-PhiNN'!L51+'[6]03-PhiNN'!L51+'[7]03-PhiNN'!L51+'[8]03-PhiNN'!L51+'[9]03-PhiNN'!L51+'[10]03-PhiNN'!L51+'[11]03-PhiNN'!L51+'[12]03-PhiNN'!L51+'[13]03-PhiNN'!L51+'[14]03-PhiNN'!L51+'[15]03-PhiNN'!L51</f>
        <v>0</v>
      </c>
      <c r="M51" s="408">
        <f>'[2]03-PhiNN'!M51+'[3]03-PhiNN'!M51+'[4]03-PhiNN'!M51+'[5]03-PhiNN'!M51+'[6]03-PhiNN'!M51+'[7]03-PhiNN'!M51+'[8]03-PhiNN'!M51+'[9]03-PhiNN'!M51+'[10]03-PhiNN'!M51+'[11]03-PhiNN'!M51+'[12]03-PhiNN'!M51+'[13]03-PhiNN'!M51+'[14]03-PhiNN'!M51+'[15]03-PhiNN'!M51</f>
        <v>0</v>
      </c>
      <c r="N51" s="408">
        <f>'[2]03-PhiNN'!N51+'[3]03-PhiNN'!N51+'[4]03-PhiNN'!N51+'[5]03-PhiNN'!N51+'[6]03-PhiNN'!N51+'[7]03-PhiNN'!N51+'[8]03-PhiNN'!N51+'[9]03-PhiNN'!N51+'[10]03-PhiNN'!N51+'[11]03-PhiNN'!N51+'[12]03-PhiNN'!N51+'[13]03-PhiNN'!N51+'[14]03-PhiNN'!N51+'[15]03-PhiNN'!N51</f>
        <v>10.127500000000001</v>
      </c>
      <c r="O51" s="405">
        <f t="shared" si="14"/>
        <v>0</v>
      </c>
      <c r="P51" s="408">
        <f>'[2]03-PhiNN'!P51+'[3]03-PhiNN'!P51+'[4]03-PhiNN'!P51+'[5]03-PhiNN'!P51+'[6]03-PhiNN'!P51+'[7]03-PhiNN'!P51+'[8]03-PhiNN'!P51+'[9]03-PhiNN'!P51+'[10]03-PhiNN'!P51+'[11]03-PhiNN'!P51+'[12]03-PhiNN'!P51+'[13]03-PhiNN'!P51+'[14]03-PhiNN'!P51+'[15]03-PhiNN'!P51</f>
        <v>0</v>
      </c>
      <c r="Q51" s="408">
        <f>'[2]03-PhiNN'!Q51+'[3]03-PhiNN'!Q51+'[4]03-PhiNN'!Q51+'[5]03-PhiNN'!Q51+'[6]03-PhiNN'!Q51+'[7]03-PhiNN'!Q51+'[8]03-PhiNN'!Q51+'[9]03-PhiNN'!Q51+'[10]03-PhiNN'!Q51+'[11]03-PhiNN'!Q51+'[12]03-PhiNN'!Q51+'[13]03-PhiNN'!Q51+'[14]03-PhiNN'!Q51+'[15]03-PhiNN'!Q51</f>
        <v>0</v>
      </c>
      <c r="R51" s="408">
        <f>'[2]03-PhiNN'!R51+'[3]03-PhiNN'!R51+'[4]03-PhiNN'!R51+'[5]03-PhiNN'!R51+'[6]03-PhiNN'!R51+'[7]03-PhiNN'!R51+'[8]03-PhiNN'!R51+'[9]03-PhiNN'!R51+'[10]03-PhiNN'!R51+'[11]03-PhiNN'!R51+'[12]03-PhiNN'!R51+'[13]03-PhiNN'!R51+'[14]03-PhiNN'!R51+'[15]03-PhiNN'!R51</f>
        <v>0</v>
      </c>
    </row>
    <row r="52" spans="1:18" s="55" customFormat="1" ht="22.5" customHeight="1">
      <c r="A52" s="144" t="s">
        <v>179</v>
      </c>
      <c r="B52" s="145" t="s">
        <v>180</v>
      </c>
      <c r="C52" s="146" t="s">
        <v>27</v>
      </c>
      <c r="D52" s="405">
        <f t="shared" si="12"/>
        <v>1200.2706000000003</v>
      </c>
      <c r="E52" s="405">
        <f t="shared" si="13"/>
        <v>353.7622</v>
      </c>
      <c r="F52" s="408">
        <f>'[2]03-PhiNN'!F52+'[3]03-PhiNN'!F52+'[4]03-PhiNN'!F52+'[5]03-PhiNN'!F52+'[6]03-PhiNN'!F52+'[7]03-PhiNN'!F52+'[8]03-PhiNN'!F52+'[9]03-PhiNN'!F52+'[10]03-PhiNN'!F52+'[11]03-PhiNN'!F52+'[12]03-PhiNN'!F52+'[13]03-PhiNN'!F52+'[14]03-PhiNN'!F52+'[15]03-PhiNN'!F52</f>
        <v>0</v>
      </c>
      <c r="G52" s="408">
        <f>'[2]03-PhiNN'!G52+'[3]03-PhiNN'!G52+'[4]03-PhiNN'!G52+'[5]03-PhiNN'!G52+'[6]03-PhiNN'!G52+'[7]03-PhiNN'!G52+'[8]03-PhiNN'!G52+'[9]03-PhiNN'!G52+'[10]03-PhiNN'!G52+'[11]03-PhiNN'!G52+'[12]03-PhiNN'!G52+'[13]03-PhiNN'!G52+'[14]03-PhiNN'!G52+'[15]03-PhiNN'!G52</f>
        <v>280.0194</v>
      </c>
      <c r="H52" s="408">
        <f>'[2]03-PhiNN'!H52+'[3]03-PhiNN'!H52+'[4]03-PhiNN'!H52+'[5]03-PhiNN'!H52+'[6]03-PhiNN'!H52+'[7]03-PhiNN'!H52+'[8]03-PhiNN'!H52+'[9]03-PhiNN'!H52+'[10]03-PhiNN'!H52+'[11]03-PhiNN'!H52+'[12]03-PhiNN'!H52+'[13]03-PhiNN'!H52+'[14]03-PhiNN'!H52+'[15]03-PhiNN'!H52</f>
        <v>0</v>
      </c>
      <c r="I52" s="408">
        <f>'[2]03-PhiNN'!I52+'[3]03-PhiNN'!I52+'[4]03-PhiNN'!I52+'[5]03-PhiNN'!I52+'[6]03-PhiNN'!I52+'[7]03-PhiNN'!I52+'[8]03-PhiNN'!I52+'[9]03-PhiNN'!I52+'[10]03-PhiNN'!I52+'[11]03-PhiNN'!I52+'[12]03-PhiNN'!I52+'[13]03-PhiNN'!I52+'[14]03-PhiNN'!I52+'[15]03-PhiNN'!I52</f>
        <v>73.7428</v>
      </c>
      <c r="J52" s="408">
        <f>'[2]03-PhiNN'!J52+'[3]03-PhiNN'!J52+'[4]03-PhiNN'!J52+'[5]03-PhiNN'!J52+'[6]03-PhiNN'!J52+'[7]03-PhiNN'!J52+'[8]03-PhiNN'!J52+'[9]03-PhiNN'!J52+'[10]03-PhiNN'!J52+'[11]03-PhiNN'!J52+'[12]03-PhiNN'!J52+'[13]03-PhiNN'!J52+'[14]03-PhiNN'!J52+'[15]03-PhiNN'!J52</f>
        <v>0</v>
      </c>
      <c r="K52" s="408">
        <f>'[2]03-PhiNN'!K52+'[3]03-PhiNN'!K52+'[4]03-PhiNN'!K52+'[5]03-PhiNN'!K52+'[6]03-PhiNN'!K52+'[7]03-PhiNN'!K52+'[8]03-PhiNN'!K52+'[9]03-PhiNN'!K52+'[10]03-PhiNN'!K52+'[11]03-PhiNN'!K52+'[12]03-PhiNN'!K52+'[13]03-PhiNN'!K52+'[14]03-PhiNN'!K52+'[15]03-PhiNN'!K52</f>
        <v>0</v>
      </c>
      <c r="L52" s="408">
        <f>'[2]03-PhiNN'!L52+'[3]03-PhiNN'!L52+'[4]03-PhiNN'!L52+'[5]03-PhiNN'!L52+'[6]03-PhiNN'!L52+'[7]03-PhiNN'!L52+'[8]03-PhiNN'!L52+'[9]03-PhiNN'!L52+'[10]03-PhiNN'!L52+'[11]03-PhiNN'!L52+'[12]03-PhiNN'!L52+'[13]03-PhiNN'!L52+'[14]03-PhiNN'!L52+'[15]03-PhiNN'!L52</f>
        <v>0</v>
      </c>
      <c r="M52" s="408">
        <f>'[2]03-PhiNN'!M52+'[3]03-PhiNN'!M52+'[4]03-PhiNN'!M52+'[5]03-PhiNN'!M52+'[6]03-PhiNN'!M52+'[7]03-PhiNN'!M52+'[8]03-PhiNN'!M52+'[9]03-PhiNN'!M52+'[10]03-PhiNN'!M52+'[11]03-PhiNN'!M52+'[12]03-PhiNN'!M52+'[13]03-PhiNN'!M52+'[14]03-PhiNN'!M52+'[15]03-PhiNN'!M52</f>
        <v>0</v>
      </c>
      <c r="N52" s="408">
        <f>'[2]03-PhiNN'!N52+'[3]03-PhiNN'!N52+'[4]03-PhiNN'!N52+'[5]03-PhiNN'!N52+'[6]03-PhiNN'!N52+'[7]03-PhiNN'!N52+'[8]03-PhiNN'!N52+'[9]03-PhiNN'!N52+'[10]03-PhiNN'!N52+'[11]03-PhiNN'!N52+'[12]03-PhiNN'!N52+'[13]03-PhiNN'!N52+'[14]03-PhiNN'!N52+'[15]03-PhiNN'!N52</f>
        <v>0</v>
      </c>
      <c r="O52" s="405">
        <f t="shared" si="14"/>
        <v>846.5084000000002</v>
      </c>
      <c r="P52" s="408">
        <f>'[2]03-PhiNN'!P52+'[3]03-PhiNN'!P52+'[4]03-PhiNN'!P52+'[5]03-PhiNN'!P52+'[6]03-PhiNN'!P52+'[7]03-PhiNN'!P52+'[8]03-PhiNN'!P52+'[9]03-PhiNN'!P52+'[10]03-PhiNN'!P52+'[11]03-PhiNN'!P52+'[12]03-PhiNN'!P52+'[13]03-PhiNN'!P52+'[14]03-PhiNN'!P52+'[15]03-PhiNN'!P52</f>
        <v>430.09420000000006</v>
      </c>
      <c r="Q52" s="408">
        <f>'[2]03-PhiNN'!Q52+'[3]03-PhiNN'!Q52+'[4]03-PhiNN'!Q52+'[5]03-PhiNN'!Q52+'[6]03-PhiNN'!Q52+'[7]03-PhiNN'!Q52+'[8]03-PhiNN'!Q52+'[9]03-PhiNN'!Q52+'[10]03-PhiNN'!Q52+'[11]03-PhiNN'!Q52+'[12]03-PhiNN'!Q52+'[13]03-PhiNN'!Q52+'[14]03-PhiNN'!Q52+'[15]03-PhiNN'!Q52</f>
        <v>0</v>
      </c>
      <c r="R52" s="408">
        <f>'[2]03-PhiNN'!R52+'[3]03-PhiNN'!R52+'[4]03-PhiNN'!R52+'[5]03-PhiNN'!R52+'[6]03-PhiNN'!R52+'[7]03-PhiNN'!R52+'[8]03-PhiNN'!R52+'[9]03-PhiNN'!R52+'[10]03-PhiNN'!R52+'[11]03-PhiNN'!R52+'[12]03-PhiNN'!R52+'[13]03-PhiNN'!R52+'[14]03-PhiNN'!R52+'[15]03-PhiNN'!R52</f>
        <v>416.41420000000005</v>
      </c>
    </row>
    <row r="53" spans="1:18" s="55" customFormat="1" ht="22.5" customHeight="1">
      <c r="A53" s="144" t="s">
        <v>181</v>
      </c>
      <c r="B53" s="145" t="s">
        <v>182</v>
      </c>
      <c r="C53" s="146" t="s">
        <v>183</v>
      </c>
      <c r="D53" s="405">
        <f t="shared" si="12"/>
        <v>17592.6438</v>
      </c>
      <c r="E53" s="405">
        <f t="shared" si="13"/>
        <v>17592.6438</v>
      </c>
      <c r="F53" s="408">
        <f>'[2]03-PhiNN'!F53+'[3]03-PhiNN'!F53+'[4]03-PhiNN'!F53+'[5]03-PhiNN'!F53+'[6]03-PhiNN'!F53+'[7]03-PhiNN'!F53+'[8]03-PhiNN'!F53+'[9]03-PhiNN'!F53+'[10]03-PhiNN'!F53+'[11]03-PhiNN'!F53+'[12]03-PhiNN'!F53+'[13]03-PhiNN'!F53+'[14]03-PhiNN'!F53+'[15]03-PhiNN'!F53</f>
        <v>0</v>
      </c>
      <c r="G53" s="408">
        <f>'[2]03-PhiNN'!G53+'[3]03-PhiNN'!G53+'[4]03-PhiNN'!G53+'[5]03-PhiNN'!G53+'[6]03-PhiNN'!G53+'[7]03-PhiNN'!G53+'[8]03-PhiNN'!G53+'[9]03-PhiNN'!G53+'[10]03-PhiNN'!G53+'[11]03-PhiNN'!G53+'[12]03-PhiNN'!G53+'[13]03-PhiNN'!G53+'[14]03-PhiNN'!G53+'[15]03-PhiNN'!G53</f>
        <v>27.0362</v>
      </c>
      <c r="H53" s="408">
        <f>'[2]03-PhiNN'!H53+'[3]03-PhiNN'!H53+'[4]03-PhiNN'!H53+'[5]03-PhiNN'!H53+'[6]03-PhiNN'!H53+'[7]03-PhiNN'!H53+'[8]03-PhiNN'!H53+'[9]03-PhiNN'!H53+'[10]03-PhiNN'!H53+'[11]03-PhiNN'!H53+'[12]03-PhiNN'!H53+'[13]03-PhiNN'!H53+'[14]03-PhiNN'!H53+'[15]03-PhiNN'!H53</f>
        <v>2.6041</v>
      </c>
      <c r="I53" s="408">
        <f>'[2]03-PhiNN'!I53+'[3]03-PhiNN'!I53+'[4]03-PhiNN'!I53+'[5]03-PhiNN'!I53+'[6]03-PhiNN'!I53+'[7]03-PhiNN'!I53+'[8]03-PhiNN'!I53+'[9]03-PhiNN'!I53+'[10]03-PhiNN'!I53+'[11]03-PhiNN'!I53+'[12]03-PhiNN'!I53+'[13]03-PhiNN'!I53+'[14]03-PhiNN'!I53+'[15]03-PhiNN'!I53</f>
        <v>17563.003500000003</v>
      </c>
      <c r="J53" s="408">
        <f>'[2]03-PhiNN'!J53+'[3]03-PhiNN'!J53+'[4]03-PhiNN'!J53+'[5]03-PhiNN'!J53+'[6]03-PhiNN'!J53+'[7]03-PhiNN'!J53+'[8]03-PhiNN'!J53+'[9]03-PhiNN'!J53+'[10]03-PhiNN'!J53+'[11]03-PhiNN'!J53+'[12]03-PhiNN'!J53+'[13]03-PhiNN'!J53+'[14]03-PhiNN'!J53+'[15]03-PhiNN'!J53</f>
        <v>0</v>
      </c>
      <c r="K53" s="408">
        <f>'[2]03-PhiNN'!K53+'[3]03-PhiNN'!K53+'[4]03-PhiNN'!K53+'[5]03-PhiNN'!K53+'[6]03-PhiNN'!K53+'[7]03-PhiNN'!K53+'[8]03-PhiNN'!K53+'[9]03-PhiNN'!K53+'[10]03-PhiNN'!K53+'[11]03-PhiNN'!K53+'[12]03-PhiNN'!K53+'[13]03-PhiNN'!K53+'[14]03-PhiNN'!K53+'[15]03-PhiNN'!K53</f>
        <v>0</v>
      </c>
      <c r="L53" s="408">
        <f>'[2]03-PhiNN'!L53+'[3]03-PhiNN'!L53+'[4]03-PhiNN'!L53+'[5]03-PhiNN'!L53+'[6]03-PhiNN'!L53+'[7]03-PhiNN'!L53+'[8]03-PhiNN'!L53+'[9]03-PhiNN'!L53+'[10]03-PhiNN'!L53+'[11]03-PhiNN'!L53+'[12]03-PhiNN'!L53+'[13]03-PhiNN'!L53+'[14]03-PhiNN'!L53+'[15]03-PhiNN'!L53</f>
        <v>0</v>
      </c>
      <c r="M53" s="408">
        <f>'[2]03-PhiNN'!M53+'[3]03-PhiNN'!M53+'[4]03-PhiNN'!M53+'[5]03-PhiNN'!M53+'[6]03-PhiNN'!M53+'[7]03-PhiNN'!M53+'[8]03-PhiNN'!M53+'[9]03-PhiNN'!M53+'[10]03-PhiNN'!M53+'[11]03-PhiNN'!M53+'[12]03-PhiNN'!M53+'[13]03-PhiNN'!M53+'[14]03-PhiNN'!M53+'[15]03-PhiNN'!M53</f>
        <v>0</v>
      </c>
      <c r="N53" s="408">
        <f>'[2]03-PhiNN'!N53+'[3]03-PhiNN'!N53+'[4]03-PhiNN'!N53+'[5]03-PhiNN'!N53+'[6]03-PhiNN'!N53+'[7]03-PhiNN'!N53+'[8]03-PhiNN'!N53+'[9]03-PhiNN'!N53+'[10]03-PhiNN'!N53+'[11]03-PhiNN'!N53+'[12]03-PhiNN'!N53+'[13]03-PhiNN'!N53+'[14]03-PhiNN'!N53+'[15]03-PhiNN'!N53</f>
        <v>0</v>
      </c>
      <c r="O53" s="405">
        <f t="shared" si="14"/>
        <v>0</v>
      </c>
      <c r="P53" s="408">
        <f>'[2]03-PhiNN'!P53+'[3]03-PhiNN'!P53+'[4]03-PhiNN'!P53+'[5]03-PhiNN'!P53+'[6]03-PhiNN'!P53+'[7]03-PhiNN'!P53+'[8]03-PhiNN'!P53+'[9]03-PhiNN'!P53+'[10]03-PhiNN'!P53+'[11]03-PhiNN'!P53+'[12]03-PhiNN'!P53+'[13]03-PhiNN'!P53+'[14]03-PhiNN'!P53+'[15]03-PhiNN'!P53</f>
        <v>0</v>
      </c>
      <c r="Q53" s="408">
        <f>'[2]03-PhiNN'!Q53+'[3]03-PhiNN'!Q53+'[4]03-PhiNN'!Q53+'[5]03-PhiNN'!Q53+'[6]03-PhiNN'!Q53+'[7]03-PhiNN'!Q53+'[8]03-PhiNN'!Q53+'[9]03-PhiNN'!Q53+'[10]03-PhiNN'!Q53+'[11]03-PhiNN'!Q53+'[12]03-PhiNN'!Q53+'[13]03-PhiNN'!Q53+'[14]03-PhiNN'!Q53+'[15]03-PhiNN'!Q53</f>
        <v>0</v>
      </c>
      <c r="R53" s="408">
        <f>'[2]03-PhiNN'!R53+'[3]03-PhiNN'!R53+'[4]03-PhiNN'!R53+'[5]03-PhiNN'!R53+'[6]03-PhiNN'!R53+'[7]03-PhiNN'!R53+'[8]03-PhiNN'!R53+'[9]03-PhiNN'!R53+'[10]03-PhiNN'!R53+'[11]03-PhiNN'!R53+'[12]03-PhiNN'!R53+'[13]03-PhiNN'!R53+'[14]03-PhiNN'!R53+'[15]03-PhiNN'!R53</f>
        <v>0</v>
      </c>
    </row>
    <row r="54" spans="1:18" s="55" customFormat="1" ht="22.5" customHeight="1">
      <c r="A54" s="150" t="s">
        <v>184</v>
      </c>
      <c r="B54" s="151" t="s">
        <v>221</v>
      </c>
      <c r="C54" s="152" t="s">
        <v>186</v>
      </c>
      <c r="D54" s="409">
        <f t="shared" si="12"/>
        <v>0</v>
      </c>
      <c r="E54" s="409">
        <f t="shared" si="13"/>
        <v>0</v>
      </c>
      <c r="F54" s="410">
        <f>'[2]03-PhiNN'!F54+'[3]03-PhiNN'!F54+'[4]03-PhiNN'!F54+'[5]03-PhiNN'!F54+'[6]03-PhiNN'!F54+'[7]03-PhiNN'!F54+'[8]03-PhiNN'!F54+'[9]03-PhiNN'!F54+'[10]03-PhiNN'!F54+'[11]03-PhiNN'!F54+'[12]03-PhiNN'!F54+'[13]03-PhiNN'!F54+'[14]03-PhiNN'!F54+'[15]03-PhiNN'!F54</f>
        <v>0</v>
      </c>
      <c r="G54" s="410">
        <f>'[2]03-PhiNN'!G54+'[3]03-PhiNN'!G54+'[4]03-PhiNN'!G54+'[5]03-PhiNN'!G54+'[6]03-PhiNN'!G54+'[7]03-PhiNN'!G54+'[8]03-PhiNN'!G54+'[9]03-PhiNN'!G54+'[10]03-PhiNN'!G54+'[11]03-PhiNN'!G54+'[12]03-PhiNN'!G54+'[13]03-PhiNN'!G54+'[14]03-PhiNN'!G54+'[15]03-PhiNN'!G54</f>
        <v>0</v>
      </c>
      <c r="H54" s="410">
        <f>'[2]03-PhiNN'!H54+'[3]03-PhiNN'!H54+'[4]03-PhiNN'!H54+'[5]03-PhiNN'!H54+'[6]03-PhiNN'!H54+'[7]03-PhiNN'!H54+'[8]03-PhiNN'!H54+'[9]03-PhiNN'!H54+'[10]03-PhiNN'!H54+'[11]03-PhiNN'!H54+'[12]03-PhiNN'!H54+'[13]03-PhiNN'!H54+'[14]03-PhiNN'!H54+'[15]03-PhiNN'!H54</f>
        <v>0</v>
      </c>
      <c r="I54" s="410">
        <f>'[2]03-PhiNN'!I54+'[3]03-PhiNN'!I54+'[4]03-PhiNN'!I54+'[5]03-PhiNN'!I54+'[6]03-PhiNN'!I54+'[7]03-PhiNN'!I54+'[8]03-PhiNN'!I54+'[9]03-PhiNN'!I54+'[10]03-PhiNN'!I54+'[11]03-PhiNN'!I54+'[12]03-PhiNN'!I54+'[13]03-PhiNN'!I54+'[14]03-PhiNN'!I54+'[15]03-PhiNN'!I54</f>
        <v>0</v>
      </c>
      <c r="J54" s="410">
        <f>'[2]03-PhiNN'!J54+'[3]03-PhiNN'!J54+'[4]03-PhiNN'!J54+'[5]03-PhiNN'!J54+'[6]03-PhiNN'!J54+'[7]03-PhiNN'!J54+'[8]03-PhiNN'!J54+'[9]03-PhiNN'!J54+'[10]03-PhiNN'!J54+'[11]03-PhiNN'!J54+'[12]03-PhiNN'!J54+'[13]03-PhiNN'!J54+'[14]03-PhiNN'!J54+'[15]03-PhiNN'!J54</f>
        <v>0</v>
      </c>
      <c r="K54" s="410">
        <f>'[2]03-PhiNN'!K54+'[3]03-PhiNN'!K54+'[4]03-PhiNN'!K54+'[5]03-PhiNN'!K54+'[6]03-PhiNN'!K54+'[7]03-PhiNN'!K54+'[8]03-PhiNN'!K54+'[9]03-PhiNN'!K54+'[10]03-PhiNN'!K54+'[11]03-PhiNN'!K54+'[12]03-PhiNN'!K54+'[13]03-PhiNN'!K54+'[14]03-PhiNN'!K54+'[15]03-PhiNN'!K54</f>
        <v>0</v>
      </c>
      <c r="L54" s="410">
        <f>'[2]03-PhiNN'!L54+'[3]03-PhiNN'!L54+'[4]03-PhiNN'!L54+'[5]03-PhiNN'!L54+'[6]03-PhiNN'!L54+'[7]03-PhiNN'!L54+'[8]03-PhiNN'!L54+'[9]03-PhiNN'!L54+'[10]03-PhiNN'!L54+'[11]03-PhiNN'!L54+'[12]03-PhiNN'!L54+'[13]03-PhiNN'!L54+'[14]03-PhiNN'!L54+'[15]03-PhiNN'!L54</f>
        <v>0</v>
      </c>
      <c r="M54" s="410">
        <f>'[2]03-PhiNN'!M54+'[3]03-PhiNN'!M54+'[4]03-PhiNN'!M54+'[5]03-PhiNN'!M54+'[6]03-PhiNN'!M54+'[7]03-PhiNN'!M54+'[8]03-PhiNN'!M54+'[9]03-PhiNN'!M54+'[10]03-PhiNN'!M54+'[11]03-PhiNN'!M54+'[12]03-PhiNN'!M54+'[13]03-PhiNN'!M54+'[14]03-PhiNN'!M54+'[15]03-PhiNN'!M54</f>
        <v>0</v>
      </c>
      <c r="N54" s="410">
        <f>'[2]03-PhiNN'!N54+'[3]03-PhiNN'!N54+'[4]03-PhiNN'!N54+'[5]03-PhiNN'!N54+'[6]03-PhiNN'!N54+'[7]03-PhiNN'!N54+'[8]03-PhiNN'!N54+'[9]03-PhiNN'!N54+'[10]03-PhiNN'!N54+'[11]03-PhiNN'!N54+'[12]03-PhiNN'!N54+'[13]03-PhiNN'!N54+'[14]03-PhiNN'!N54+'[15]03-PhiNN'!N54</f>
        <v>0</v>
      </c>
      <c r="O54" s="409">
        <f t="shared" si="14"/>
        <v>0</v>
      </c>
      <c r="P54" s="410">
        <f>'[2]03-PhiNN'!P54+'[3]03-PhiNN'!P54+'[4]03-PhiNN'!P54+'[5]03-PhiNN'!P54+'[6]03-PhiNN'!P54+'[7]03-PhiNN'!P54+'[8]03-PhiNN'!P54+'[9]03-PhiNN'!P54+'[10]03-PhiNN'!P54+'[11]03-PhiNN'!P54+'[12]03-PhiNN'!P54+'[13]03-PhiNN'!P54+'[14]03-PhiNN'!P54+'[15]03-PhiNN'!P54</f>
        <v>0</v>
      </c>
      <c r="Q54" s="410">
        <f>'[2]03-PhiNN'!Q54+'[3]03-PhiNN'!Q54+'[4]03-PhiNN'!Q54+'[5]03-PhiNN'!Q54+'[6]03-PhiNN'!Q54+'[7]03-PhiNN'!Q54+'[8]03-PhiNN'!Q54+'[9]03-PhiNN'!Q54+'[10]03-PhiNN'!Q54+'[11]03-PhiNN'!Q54+'[12]03-PhiNN'!Q54+'[13]03-PhiNN'!Q54+'[14]03-PhiNN'!Q54+'[15]03-PhiNN'!Q54</f>
        <v>0</v>
      </c>
      <c r="R54" s="410">
        <f>'[2]03-PhiNN'!R54+'[3]03-PhiNN'!R54+'[4]03-PhiNN'!R54+'[5]03-PhiNN'!R54+'[6]03-PhiNN'!R54+'[7]03-PhiNN'!R54+'[8]03-PhiNN'!R54+'[9]03-PhiNN'!R54+'[10]03-PhiNN'!R54+'[11]03-PhiNN'!R54+'[12]03-PhiNN'!R54+'[13]03-PhiNN'!R54+'[14]03-PhiNN'!R54+'[15]03-PhiNN'!R54</f>
        <v>0</v>
      </c>
    </row>
    <row r="55" spans="1:18" ht="12.75" customHeight="1">
      <c r="A55" s="534" t="s">
        <v>450</v>
      </c>
      <c r="B55" s="534"/>
      <c r="C55" s="534"/>
      <c r="E55" s="534"/>
      <c r="F55" s="534"/>
      <c r="G55" s="535"/>
      <c r="H55" s="535"/>
      <c r="I55" s="535"/>
      <c r="J55" s="535"/>
      <c r="K55" s="132"/>
      <c r="L55" s="132"/>
      <c r="M55" s="534" t="s">
        <v>450</v>
      </c>
      <c r="N55" s="534"/>
      <c r="O55" s="534"/>
      <c r="P55" s="534"/>
      <c r="Q55" s="534"/>
      <c r="R55" s="534"/>
    </row>
    <row r="56" spans="1:19" s="55" customFormat="1" ht="12.75" customHeight="1">
      <c r="A56" s="500" t="s">
        <v>467</v>
      </c>
      <c r="B56" s="500"/>
      <c r="C56" s="500"/>
      <c r="E56" s="533"/>
      <c r="F56" s="533"/>
      <c r="G56" s="517"/>
      <c r="H56" s="517"/>
      <c r="I56" s="517"/>
      <c r="J56" s="517"/>
      <c r="K56" s="249"/>
      <c r="M56" s="533" t="s">
        <v>448</v>
      </c>
      <c r="N56" s="533"/>
      <c r="O56" s="533"/>
      <c r="P56" s="533"/>
      <c r="Q56" s="533"/>
      <c r="R56" s="533"/>
      <c r="S56" s="257"/>
    </row>
    <row r="57" spans="1:19" s="55" customFormat="1" ht="12.75" customHeight="1">
      <c r="A57" s="500" t="s">
        <v>468</v>
      </c>
      <c r="B57" s="500"/>
      <c r="C57" s="500"/>
      <c r="E57" s="533"/>
      <c r="F57" s="533"/>
      <c r="G57" s="247"/>
      <c r="H57" s="247"/>
      <c r="I57" s="247"/>
      <c r="J57" s="247"/>
      <c r="K57" s="241"/>
      <c r="L57" s="241"/>
      <c r="M57" s="533"/>
      <c r="N57" s="533"/>
      <c r="O57" s="533"/>
      <c r="P57" s="533"/>
      <c r="Q57" s="533"/>
      <c r="R57" s="533"/>
      <c r="S57" s="241"/>
    </row>
    <row r="58" spans="2:3" ht="12.75">
      <c r="B58" s="54"/>
      <c r="C58" s="91"/>
    </row>
    <row r="59" ht="12.75">
      <c r="B59" s="54"/>
    </row>
    <row r="60" spans="1:13" ht="12.75">
      <c r="A60" s="155"/>
      <c r="B60" s="299"/>
      <c r="C60" s="300"/>
      <c r="D60" s="299"/>
      <c r="E60" s="299"/>
      <c r="F60" s="299"/>
      <c r="G60" s="299"/>
      <c r="H60" s="299"/>
      <c r="I60" s="299"/>
      <c r="J60" s="299"/>
      <c r="K60" s="299"/>
      <c r="L60" s="299"/>
      <c r="M60" s="299"/>
    </row>
    <row r="74" ht="12.75">
      <c r="A74" s="153" t="str">
        <f>D3</f>
        <v>THỐNG KÊ, KIỂM KÊ DIỆN TÍCH ĐẤT PHI NÔNG NGHIỆP</v>
      </c>
    </row>
  </sheetData>
  <sheetProtection/>
  <mergeCells count="39">
    <mergeCell ref="B3:C3"/>
    <mergeCell ref="D3:N3"/>
    <mergeCell ref="D4:N4"/>
    <mergeCell ref="P5:R5"/>
    <mergeCell ref="E7:E9"/>
    <mergeCell ref="F7:F9"/>
    <mergeCell ref="G7:J7"/>
    <mergeCell ref="K7:L7"/>
    <mergeCell ref="D1:N1"/>
    <mergeCell ref="D2:N2"/>
    <mergeCell ref="O7:O9"/>
    <mergeCell ref="P7:P9"/>
    <mergeCell ref="Q7:Q9"/>
    <mergeCell ref="R7:R9"/>
    <mergeCell ref="A6:A9"/>
    <mergeCell ref="B6:B9"/>
    <mergeCell ref="C6:C9"/>
    <mergeCell ref="D6:D9"/>
    <mergeCell ref="E6:N6"/>
    <mergeCell ref="O6:R6"/>
    <mergeCell ref="M56:R56"/>
    <mergeCell ref="G8:G9"/>
    <mergeCell ref="H8:H9"/>
    <mergeCell ref="I8:I9"/>
    <mergeCell ref="J8:J9"/>
    <mergeCell ref="K8:K9"/>
    <mergeCell ref="L8:L9"/>
    <mergeCell ref="M7:M9"/>
    <mergeCell ref="N7:N9"/>
    <mergeCell ref="A57:C57"/>
    <mergeCell ref="E57:F57"/>
    <mergeCell ref="M57:R57"/>
    <mergeCell ref="A55:C55"/>
    <mergeCell ref="E55:F55"/>
    <mergeCell ref="M55:R55"/>
    <mergeCell ref="A56:C56"/>
    <mergeCell ref="E56:F56"/>
    <mergeCell ref="G55:J55"/>
    <mergeCell ref="G56:J56"/>
  </mergeCells>
  <printOptions horizontalCentered="1"/>
  <pageMargins left="0.46" right="0.15" top="0.46" bottom="0.3" header="0.5" footer="0.17"/>
  <pageSetup firstPageNumber="3" useFirstPageNumber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Z62"/>
  <sheetViews>
    <sheetView zoomScalePageLayoutView="0" workbookViewId="0" topLeftCell="A31">
      <selection activeCell="A49" sqref="A49:C50"/>
    </sheetView>
  </sheetViews>
  <sheetFormatPr defaultColWidth="9.140625" defaultRowHeight="12.75"/>
  <cols>
    <col min="1" max="1" width="6.57421875" style="7" customWidth="1"/>
    <col min="2" max="2" width="43.7109375" style="7" customWidth="1"/>
    <col min="3" max="3" width="5.28125" style="7" customWidth="1"/>
    <col min="4" max="4" width="19.00390625" style="7" customWidth="1"/>
    <col min="5" max="5" width="17.421875" style="7" bestFit="1" customWidth="1"/>
    <col min="6" max="7" width="16.7109375" style="7" bestFit="1" customWidth="1"/>
    <col min="8" max="8" width="14.57421875" style="7" bestFit="1" customWidth="1"/>
    <col min="9" max="9" width="16.28125" style="7" bestFit="1" customWidth="1"/>
    <col min="10" max="11" width="16.7109375" style="7" bestFit="1" customWidth="1"/>
    <col min="12" max="12" width="15.8515625" style="7" bestFit="1" customWidth="1"/>
    <col min="13" max="13" width="16.28125" style="7" bestFit="1" customWidth="1"/>
    <col min="14" max="14" width="15.421875" style="7" bestFit="1" customWidth="1"/>
    <col min="15" max="15" width="16.28125" style="7" bestFit="1" customWidth="1"/>
    <col min="16" max="16" width="17.140625" style="7" bestFit="1" customWidth="1"/>
    <col min="17" max="17" width="15.421875" style="7" bestFit="1" customWidth="1"/>
    <col min="18" max="18" width="14.57421875" style="7" bestFit="1" customWidth="1"/>
    <col min="19" max="16384" width="9.140625" style="7" customWidth="1"/>
  </cols>
  <sheetData>
    <row r="1" spans="1:18" ht="15.75">
      <c r="A1" s="4"/>
      <c r="B1" s="10"/>
      <c r="C1" s="6"/>
      <c r="D1" s="543" t="s">
        <v>33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P1" s="136" t="s">
        <v>226</v>
      </c>
      <c r="Q1" s="134"/>
      <c r="R1" s="54"/>
    </row>
    <row r="2" spans="1:18" ht="12" customHeight="1">
      <c r="A2" s="4"/>
      <c r="B2" s="10"/>
      <c r="C2" s="6"/>
      <c r="D2" s="544" t="s">
        <v>227</v>
      </c>
      <c r="E2" s="544"/>
      <c r="F2" s="544"/>
      <c r="G2" s="544"/>
      <c r="H2" s="544"/>
      <c r="I2" s="544"/>
      <c r="J2" s="544"/>
      <c r="K2" s="544"/>
      <c r="L2" s="544"/>
      <c r="M2" s="544"/>
      <c r="N2" s="544"/>
      <c r="P2" s="98" t="s">
        <v>424</v>
      </c>
      <c r="Q2" s="134"/>
      <c r="R2" s="54"/>
    </row>
    <row r="3" spans="1:18" ht="18.75" customHeight="1">
      <c r="A3" s="4"/>
      <c r="B3" s="154" t="s">
        <v>222</v>
      </c>
      <c r="C3" s="6"/>
      <c r="D3" s="543" t="s">
        <v>281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P3" s="136" t="s">
        <v>38</v>
      </c>
      <c r="Q3" s="134"/>
      <c r="R3" s="54"/>
    </row>
    <row r="4" spans="1:18" ht="15.75">
      <c r="A4" s="4"/>
      <c r="B4" s="28"/>
      <c r="C4" s="6"/>
      <c r="D4" s="546" t="s">
        <v>449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P4" s="550"/>
      <c r="Q4" s="550"/>
      <c r="R4" s="550"/>
    </row>
    <row r="5" spans="1:18" ht="12.75">
      <c r="A5" s="4"/>
      <c r="P5" s="547" t="s">
        <v>230</v>
      </c>
      <c r="Q5" s="547"/>
      <c r="R5" s="547"/>
    </row>
    <row r="6" spans="1:18" s="29" customFormat="1" ht="25.5" customHeight="1">
      <c r="A6" s="549" t="s">
        <v>39</v>
      </c>
      <c r="B6" s="539" t="s">
        <v>198</v>
      </c>
      <c r="C6" s="539" t="s">
        <v>41</v>
      </c>
      <c r="D6" s="541" t="s">
        <v>282</v>
      </c>
      <c r="E6" s="541" t="s">
        <v>283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</row>
    <row r="7" spans="1:18" s="29" customFormat="1" ht="37.5" customHeight="1">
      <c r="A7" s="549"/>
      <c r="B7" s="540"/>
      <c r="C7" s="540"/>
      <c r="D7" s="539"/>
      <c r="E7" s="139" t="s">
        <v>425</v>
      </c>
      <c r="F7" s="139" t="s">
        <v>426</v>
      </c>
      <c r="G7" s="139" t="s">
        <v>427</v>
      </c>
      <c r="H7" s="139" t="s">
        <v>428</v>
      </c>
      <c r="I7" s="139" t="s">
        <v>429</v>
      </c>
      <c r="J7" s="139" t="s">
        <v>430</v>
      </c>
      <c r="K7" s="139" t="s">
        <v>431</v>
      </c>
      <c r="L7" s="139" t="s">
        <v>432</v>
      </c>
      <c r="M7" s="139" t="s">
        <v>433</v>
      </c>
      <c r="N7" s="139" t="s">
        <v>434</v>
      </c>
      <c r="O7" s="139" t="s">
        <v>435</v>
      </c>
      <c r="P7" s="139" t="s">
        <v>437</v>
      </c>
      <c r="Q7" s="139" t="s">
        <v>436</v>
      </c>
      <c r="R7" s="139" t="s">
        <v>438</v>
      </c>
    </row>
    <row r="8" spans="1:52" s="31" customFormat="1" ht="12" customHeight="1">
      <c r="A8" s="226" t="s">
        <v>201</v>
      </c>
      <c r="B8" s="226" t="s">
        <v>202</v>
      </c>
      <c r="C8" s="226" t="s">
        <v>203</v>
      </c>
      <c r="D8" s="226" t="s">
        <v>284</v>
      </c>
      <c r="E8" s="226" t="s">
        <v>285</v>
      </c>
      <c r="F8" s="226" t="s">
        <v>251</v>
      </c>
      <c r="G8" s="226" t="s">
        <v>252</v>
      </c>
      <c r="H8" s="226" t="s">
        <v>286</v>
      </c>
      <c r="I8" s="226" t="s">
        <v>287</v>
      </c>
      <c r="J8" s="226" t="s">
        <v>288</v>
      </c>
      <c r="K8" s="226" t="s">
        <v>289</v>
      </c>
      <c r="L8" s="226" t="s">
        <v>290</v>
      </c>
      <c r="M8" s="226" t="s">
        <v>291</v>
      </c>
      <c r="N8" s="226" t="s">
        <v>292</v>
      </c>
      <c r="O8" s="226" t="s">
        <v>293</v>
      </c>
      <c r="P8" s="226" t="s">
        <v>294</v>
      </c>
      <c r="Q8" s="226" t="s">
        <v>295</v>
      </c>
      <c r="R8" s="198" t="s">
        <v>296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18" s="63" customFormat="1" ht="15" customHeight="1">
      <c r="A9" s="141" t="s">
        <v>44</v>
      </c>
      <c r="B9" s="142" t="s">
        <v>45</v>
      </c>
      <c r="C9" s="197"/>
      <c r="D9" s="465">
        <f>SUM(E9:R9)</f>
        <v>97135.41209999999</v>
      </c>
      <c r="E9" s="466">
        <f>'[2]01-TKDD'!D11</f>
        <v>17177.0207</v>
      </c>
      <c r="F9" s="466">
        <f>'[3]01-TKDD'!D11</f>
        <v>8242.05</v>
      </c>
      <c r="G9" s="466">
        <f>'[4]01-TKDD'!D11</f>
        <v>4349.4724</v>
      </c>
      <c r="H9" s="466">
        <f>'[5]01-TKDD'!D11</f>
        <v>5676.1840999999995</v>
      </c>
      <c r="I9" s="466">
        <f>'[6]01-TKDD'!D11</f>
        <v>1562.6967999999997</v>
      </c>
      <c r="J9" s="466">
        <f>'[7]01-TKDD'!D11</f>
        <v>2556.829999999999</v>
      </c>
      <c r="K9" s="466">
        <f>'[8]01-TKDD'!D11</f>
        <v>7028.4603</v>
      </c>
      <c r="L9" s="466">
        <f>'[9]01-TKDD'!D11</f>
        <v>4492.76259999999</v>
      </c>
      <c r="M9" s="466">
        <f>'[10]01-TKDD'!D11</f>
        <v>2796.0443999999998</v>
      </c>
      <c r="N9" s="466">
        <f>'[11]01-TKDD'!D11</f>
        <v>2436.9972000000007</v>
      </c>
      <c r="O9" s="466">
        <f>'[12]01-TKDD'!D11</f>
        <v>3325.1431</v>
      </c>
      <c r="P9" s="466">
        <f>'[13]01-TKDD'!D11</f>
        <v>31359.969800000003</v>
      </c>
      <c r="Q9" s="466">
        <f>'[15]01-TKDD'!D11</f>
        <v>5132.646900000001</v>
      </c>
      <c r="R9" s="466">
        <f>'[14]01-TKDD'!D11</f>
        <v>999.1338000000001</v>
      </c>
    </row>
    <row r="10" spans="1:18" s="63" customFormat="1" ht="15" customHeight="1">
      <c r="A10" s="144">
        <v>1</v>
      </c>
      <c r="B10" s="145" t="s">
        <v>46</v>
      </c>
      <c r="C10" s="146" t="s">
        <v>47</v>
      </c>
      <c r="D10" s="467">
        <f aca="true" t="shared" si="0" ref="D10:D47">SUM(E10:R10)</f>
        <v>75185.18174999999</v>
      </c>
      <c r="E10" s="468">
        <f>'[2]01-TKDD'!D12</f>
        <v>16710.5056</v>
      </c>
      <c r="F10" s="468">
        <f>'[3]01-TKDD'!D12</f>
        <v>3170.2910999999995</v>
      </c>
      <c r="G10" s="468">
        <f>'[4]01-TKDD'!D12</f>
        <v>3563.5359</v>
      </c>
      <c r="H10" s="468">
        <f>'[5]01-TKDD'!D12</f>
        <v>766.2483599999997</v>
      </c>
      <c r="I10" s="468">
        <f>'[6]01-TKDD'!D12</f>
        <v>1462.7374999999997</v>
      </c>
      <c r="J10" s="468">
        <f>'[7]01-TKDD'!D12</f>
        <v>2425.3408999999992</v>
      </c>
      <c r="K10" s="468">
        <f>'[8]01-TKDD'!D12</f>
        <v>5239.1483</v>
      </c>
      <c r="L10" s="468">
        <f>'[9]01-TKDD'!D12</f>
        <v>4246.47029999999</v>
      </c>
      <c r="M10" s="468">
        <f>'[10]01-TKDD'!D12</f>
        <v>2553.9577</v>
      </c>
      <c r="N10" s="468">
        <f>'[11]01-TKDD'!D12</f>
        <v>2224.0645000000004</v>
      </c>
      <c r="O10" s="468">
        <f>'[12]01-TKDD'!D12</f>
        <v>2953.9498999999996</v>
      </c>
      <c r="P10" s="468">
        <f>'[13]01-TKDD'!D12</f>
        <v>24902.8951</v>
      </c>
      <c r="Q10" s="468">
        <f>'[15]01-TKDD'!D12</f>
        <v>4223.02299</v>
      </c>
      <c r="R10" s="468">
        <f>'[14]01-TKDD'!D12</f>
        <v>743.0136000000001</v>
      </c>
    </row>
    <row r="11" spans="1:18" s="373" customFormat="1" ht="15" customHeight="1">
      <c r="A11" s="184" t="s">
        <v>48</v>
      </c>
      <c r="B11" s="185" t="s">
        <v>49</v>
      </c>
      <c r="C11" s="186" t="s">
        <v>50</v>
      </c>
      <c r="D11" s="469">
        <f t="shared" si="0"/>
        <v>41002.35414999999</v>
      </c>
      <c r="E11" s="470">
        <f>'[2]01-TKDD'!D13</f>
        <v>3239.0415999999996</v>
      </c>
      <c r="F11" s="470">
        <f>'[3]01-TKDD'!D13</f>
        <v>2991.7052999999996</v>
      </c>
      <c r="G11" s="470">
        <f>'[4]01-TKDD'!D13</f>
        <v>2522.9444999999996</v>
      </c>
      <c r="H11" s="470">
        <f>'[5]01-TKDD'!D13</f>
        <v>734.7037599999998</v>
      </c>
      <c r="I11" s="470">
        <f>'[6]01-TKDD'!D13</f>
        <v>1446.7805999999998</v>
      </c>
      <c r="J11" s="470">
        <f>'[7]01-TKDD'!D13</f>
        <v>2358.5132999999996</v>
      </c>
      <c r="K11" s="470">
        <f>'[8]01-TKDD'!D13</f>
        <v>4680.2181</v>
      </c>
      <c r="L11" s="470">
        <f>'[9]01-TKDD'!D13</f>
        <v>4123.34479999999</v>
      </c>
      <c r="M11" s="470">
        <f>'[10]01-TKDD'!D13</f>
        <v>2533.9816</v>
      </c>
      <c r="N11" s="470">
        <f>'[11]01-TKDD'!D13</f>
        <v>2208.4705000000004</v>
      </c>
      <c r="O11" s="470">
        <f>'[12]01-TKDD'!D13</f>
        <v>2863.2781999999997</v>
      </c>
      <c r="P11" s="470">
        <f>'[13]01-TKDD'!D13</f>
        <v>6404.5449</v>
      </c>
      <c r="Q11" s="470">
        <f>'[15]01-TKDD'!D13</f>
        <v>4170.40379</v>
      </c>
      <c r="R11" s="470">
        <f>'[14]01-TKDD'!D13</f>
        <v>724.4232000000001</v>
      </c>
    </row>
    <row r="12" spans="1:18" ht="15" customHeight="1">
      <c r="A12" s="147" t="s">
        <v>51</v>
      </c>
      <c r="B12" s="148" t="s">
        <v>52</v>
      </c>
      <c r="C12" s="149" t="s">
        <v>53</v>
      </c>
      <c r="D12" s="471">
        <f t="shared" si="0"/>
        <v>8912.6988</v>
      </c>
      <c r="E12" s="472">
        <f>'[2]01-TKDD'!D14</f>
        <v>1784.5338000000002</v>
      </c>
      <c r="F12" s="472">
        <f>'[3]01-TKDD'!D14</f>
        <v>25.7921</v>
      </c>
      <c r="G12" s="472">
        <f>'[4]01-TKDD'!D14</f>
        <v>299.4664</v>
      </c>
      <c r="H12" s="472">
        <f>'[5]01-TKDD'!D14</f>
        <v>74.5559</v>
      </c>
      <c r="I12" s="472">
        <f>'[6]01-TKDD'!D14</f>
        <v>347.4946</v>
      </c>
      <c r="J12" s="472">
        <f>'[7]01-TKDD'!D14</f>
        <v>137.9332</v>
      </c>
      <c r="K12" s="472">
        <f>'[8]01-TKDD'!D14</f>
        <v>2512.0190000000002</v>
      </c>
      <c r="L12" s="472">
        <f>'[9]01-TKDD'!D14</f>
        <v>416.5028</v>
      </c>
      <c r="M12" s="472">
        <f>'[10]01-TKDD'!D14</f>
        <v>268.8111</v>
      </c>
      <c r="N12" s="472">
        <f>'[11]01-TKDD'!D14</f>
        <v>436.7286</v>
      </c>
      <c r="O12" s="472">
        <f>'[12]01-TKDD'!D14</f>
        <v>971.0915</v>
      </c>
      <c r="P12" s="472">
        <f>'[13]01-TKDD'!D14</f>
        <v>1385.5615</v>
      </c>
      <c r="Q12" s="472">
        <f>'[15]01-TKDD'!D14</f>
        <v>53.215500000000006</v>
      </c>
      <c r="R12" s="472">
        <f>'[14]01-TKDD'!D14</f>
        <v>198.99280000000002</v>
      </c>
    </row>
    <row r="13" spans="1:18" ht="15" customHeight="1">
      <c r="A13" s="147" t="s">
        <v>54</v>
      </c>
      <c r="B13" s="148" t="s">
        <v>55</v>
      </c>
      <c r="C13" s="149" t="s">
        <v>56</v>
      </c>
      <c r="D13" s="471">
        <f t="shared" si="0"/>
        <v>4222.6156</v>
      </c>
      <c r="E13" s="472">
        <f>'[2]01-TKDD'!D15</f>
        <v>810.6397000000001</v>
      </c>
      <c r="F13" s="472">
        <f>'[3]01-TKDD'!D15</f>
        <v>1.565</v>
      </c>
      <c r="G13" s="472">
        <f>'[4]01-TKDD'!D15</f>
        <v>233.2417</v>
      </c>
      <c r="H13" s="472">
        <f>'[5]01-TKDD'!D15</f>
        <v>55.9186</v>
      </c>
      <c r="I13" s="472">
        <f>'[6]01-TKDD'!D15</f>
        <v>335.5449</v>
      </c>
      <c r="J13" s="472">
        <f>'[7]01-TKDD'!D15</f>
        <v>112.08959999999999</v>
      </c>
      <c r="K13" s="472">
        <f>'[8]01-TKDD'!D15</f>
        <v>34.1565</v>
      </c>
      <c r="L13" s="472">
        <f>'[9]01-TKDD'!D15</f>
        <v>346.9679</v>
      </c>
      <c r="M13" s="472">
        <f>'[10]01-TKDD'!D15</f>
        <v>208.4126</v>
      </c>
      <c r="N13" s="472">
        <f>'[11]01-TKDD'!D15</f>
        <v>413.77909999999997</v>
      </c>
      <c r="O13" s="472">
        <f>'[12]01-TKDD'!D15</f>
        <v>505.9984</v>
      </c>
      <c r="P13" s="472">
        <f>'[13]01-TKDD'!D15</f>
        <v>985.7692000000001</v>
      </c>
      <c r="Q13" s="472">
        <f>'[15]01-TKDD'!D15</f>
        <v>6.693199999999999</v>
      </c>
      <c r="R13" s="472">
        <f>'[14]01-TKDD'!D15</f>
        <v>171.8392</v>
      </c>
    </row>
    <row r="14" spans="1:18" ht="15" customHeight="1">
      <c r="A14" s="147" t="s">
        <v>65</v>
      </c>
      <c r="B14" s="148" t="s">
        <v>66</v>
      </c>
      <c r="C14" s="149" t="s">
        <v>67</v>
      </c>
      <c r="D14" s="471">
        <f t="shared" si="0"/>
        <v>4690.083199999999</v>
      </c>
      <c r="E14" s="472">
        <f>'[2]01-TKDD'!D16</f>
        <v>973.8941000000001</v>
      </c>
      <c r="F14" s="472">
        <f>'[3]01-TKDD'!D16</f>
        <v>24.2271</v>
      </c>
      <c r="G14" s="472">
        <f>'[4]01-TKDD'!D16</f>
        <v>66.2247</v>
      </c>
      <c r="H14" s="472">
        <f>'[5]01-TKDD'!D16</f>
        <v>18.6373</v>
      </c>
      <c r="I14" s="472">
        <f>'[6]01-TKDD'!D16</f>
        <v>11.9497</v>
      </c>
      <c r="J14" s="472">
        <f>'[7]01-TKDD'!D16</f>
        <v>25.843600000000002</v>
      </c>
      <c r="K14" s="472">
        <f>'[8]01-TKDD'!D16</f>
        <v>2477.8625</v>
      </c>
      <c r="L14" s="472">
        <f>'[9]01-TKDD'!D16</f>
        <v>69.53490000000001</v>
      </c>
      <c r="M14" s="472">
        <f>'[10]01-TKDD'!D16</f>
        <v>60.3985</v>
      </c>
      <c r="N14" s="472">
        <f>'[11]01-TKDD'!D16</f>
        <v>22.9495</v>
      </c>
      <c r="O14" s="472">
        <f>'[12]01-TKDD'!D16</f>
        <v>465.0931</v>
      </c>
      <c r="P14" s="472">
        <f>'[13]01-TKDD'!D16</f>
        <v>399.79229999999995</v>
      </c>
      <c r="Q14" s="472">
        <f>'[15]01-TKDD'!D16</f>
        <v>46.52230000000001</v>
      </c>
      <c r="R14" s="472">
        <f>'[14]01-TKDD'!D16</f>
        <v>27.1536</v>
      </c>
    </row>
    <row r="15" spans="1:18" ht="15" customHeight="1">
      <c r="A15" s="147" t="s">
        <v>68</v>
      </c>
      <c r="B15" s="148" t="s">
        <v>69</v>
      </c>
      <c r="C15" s="149" t="s">
        <v>8</v>
      </c>
      <c r="D15" s="471">
        <f t="shared" si="0"/>
        <v>32089.65534999999</v>
      </c>
      <c r="E15" s="472">
        <f>'[2]01-TKDD'!D17</f>
        <v>1454.5077999999996</v>
      </c>
      <c r="F15" s="472">
        <f>'[3]01-TKDD'!D17</f>
        <v>2965.9131999999995</v>
      </c>
      <c r="G15" s="472">
        <f>'[4]01-TKDD'!D17</f>
        <v>2223.4781</v>
      </c>
      <c r="H15" s="472">
        <f>'[5]01-TKDD'!D17</f>
        <v>660.1478599999998</v>
      </c>
      <c r="I15" s="472">
        <f>'[6]01-TKDD'!D17</f>
        <v>1099.2859999999998</v>
      </c>
      <c r="J15" s="472">
        <f>'[7]01-TKDD'!D17</f>
        <v>2220.5800999999997</v>
      </c>
      <c r="K15" s="472">
        <f>'[8]01-TKDD'!D17</f>
        <v>2168.1991</v>
      </c>
      <c r="L15" s="472">
        <f>'[9]01-TKDD'!D17</f>
        <v>3706.84199999999</v>
      </c>
      <c r="M15" s="472">
        <f>'[10]01-TKDD'!D17</f>
        <v>2265.1705</v>
      </c>
      <c r="N15" s="472">
        <f>'[11]01-TKDD'!D17</f>
        <v>1771.7419000000002</v>
      </c>
      <c r="O15" s="472">
        <f>'[12]01-TKDD'!D17</f>
        <v>1892.1866999999997</v>
      </c>
      <c r="P15" s="472">
        <f>'[13]01-TKDD'!D17</f>
        <v>5018.9834</v>
      </c>
      <c r="Q15" s="472">
        <f>'[15]01-TKDD'!D17</f>
        <v>4117.18829</v>
      </c>
      <c r="R15" s="472">
        <f>'[14]01-TKDD'!D17</f>
        <v>525.4304000000001</v>
      </c>
    </row>
    <row r="16" spans="1:18" s="373" customFormat="1" ht="15" customHeight="1">
      <c r="A16" s="184" t="s">
        <v>70</v>
      </c>
      <c r="B16" s="185" t="s">
        <v>71</v>
      </c>
      <c r="C16" s="186" t="s">
        <v>72</v>
      </c>
      <c r="D16" s="469">
        <f t="shared" si="0"/>
        <v>33539.4144</v>
      </c>
      <c r="E16" s="470">
        <f>'[2]01-TKDD'!D18</f>
        <v>13384.4027</v>
      </c>
      <c r="F16" s="470">
        <f>'[3]01-TKDD'!D18</f>
        <v>34.7749</v>
      </c>
      <c r="G16" s="470">
        <f>'[4]01-TKDD'!D18</f>
        <v>1016.0107999999999</v>
      </c>
      <c r="H16" s="470">
        <f>'[5]01-TKDD'!D18</f>
        <v>16.7534</v>
      </c>
      <c r="I16" s="470">
        <f>'[6]01-TKDD'!D18</f>
        <v>0</v>
      </c>
      <c r="J16" s="470">
        <f>'[7]01-TKDD'!D18</f>
        <v>62.6465</v>
      </c>
      <c r="K16" s="470">
        <f>'[8]01-TKDD'!D18</f>
        <v>442.655</v>
      </c>
      <c r="L16" s="470">
        <f>'[9]01-TKDD'!D18</f>
        <v>83.3579</v>
      </c>
      <c r="M16" s="470">
        <f>'[10]01-TKDD'!D18</f>
        <v>5.154400000000001</v>
      </c>
      <c r="N16" s="470">
        <f>'[11]01-TKDD'!D18</f>
        <v>0</v>
      </c>
      <c r="O16" s="470">
        <f>'[12]01-TKDD'!D18</f>
        <v>42.7769</v>
      </c>
      <c r="P16" s="470">
        <f>'[13]01-TKDD'!D18</f>
        <v>18441.5973</v>
      </c>
      <c r="Q16" s="470">
        <f>'[15]01-TKDD'!D18</f>
        <v>8.3727</v>
      </c>
      <c r="R16" s="470">
        <f>'[14]01-TKDD'!D18</f>
        <v>0.9119</v>
      </c>
    </row>
    <row r="17" spans="1:18" ht="15" customHeight="1">
      <c r="A17" s="147" t="s">
        <v>73</v>
      </c>
      <c r="B17" s="148" t="s">
        <v>74</v>
      </c>
      <c r="C17" s="149" t="s">
        <v>75</v>
      </c>
      <c r="D17" s="471">
        <f t="shared" si="0"/>
        <v>18187.0867</v>
      </c>
      <c r="E17" s="472">
        <f>'[2]01-TKDD'!D19</f>
        <v>1557.8016</v>
      </c>
      <c r="F17" s="472">
        <f>'[3]01-TKDD'!D19</f>
        <v>34.7749</v>
      </c>
      <c r="G17" s="472">
        <f>'[4]01-TKDD'!D19</f>
        <v>1016.0107999999999</v>
      </c>
      <c r="H17" s="472">
        <f>'[5]01-TKDD'!D19</f>
        <v>16.7534</v>
      </c>
      <c r="I17" s="472">
        <f>'[6]01-TKDD'!D19</f>
        <v>0</v>
      </c>
      <c r="J17" s="472">
        <f>'[7]01-TKDD'!D19</f>
        <v>62.6465</v>
      </c>
      <c r="K17" s="472">
        <f>'[8]01-TKDD'!D19</f>
        <v>251.454</v>
      </c>
      <c r="L17" s="472">
        <f>'[9]01-TKDD'!D19</f>
        <v>83.3579</v>
      </c>
      <c r="M17" s="472">
        <f>'[10]01-TKDD'!D19</f>
        <v>5.154400000000001</v>
      </c>
      <c r="N17" s="472">
        <f>'[11]01-TKDD'!D19</f>
        <v>0</v>
      </c>
      <c r="O17" s="472">
        <f>'[12]01-TKDD'!D19</f>
        <v>42.7769</v>
      </c>
      <c r="P17" s="472">
        <f>'[13]01-TKDD'!D19</f>
        <v>15107.0717</v>
      </c>
      <c r="Q17" s="472">
        <f>'[15]01-TKDD'!D19</f>
        <v>8.3727</v>
      </c>
      <c r="R17" s="472">
        <f>'[14]01-TKDD'!D19</f>
        <v>0.9119</v>
      </c>
    </row>
    <row r="18" spans="1:18" ht="15" customHeight="1">
      <c r="A18" s="147" t="s">
        <v>76</v>
      </c>
      <c r="B18" s="148" t="s">
        <v>77</v>
      </c>
      <c r="C18" s="149" t="s">
        <v>78</v>
      </c>
      <c r="D18" s="471">
        <f t="shared" si="0"/>
        <v>15352.327699999998</v>
      </c>
      <c r="E18" s="472">
        <f>'[2]01-TKDD'!D20</f>
        <v>11826.6011</v>
      </c>
      <c r="F18" s="472">
        <f>'[3]01-TKDD'!D20</f>
        <v>0</v>
      </c>
      <c r="G18" s="472">
        <f>'[4]01-TKDD'!D20</f>
        <v>0</v>
      </c>
      <c r="H18" s="472">
        <f>'[5]01-TKDD'!D20</f>
        <v>0</v>
      </c>
      <c r="I18" s="472">
        <f>'[6]01-TKDD'!D20</f>
        <v>0</v>
      </c>
      <c r="J18" s="472">
        <f>'[7]01-TKDD'!D20</f>
        <v>0</v>
      </c>
      <c r="K18" s="472">
        <f>'[8]01-TKDD'!D20</f>
        <v>191.201</v>
      </c>
      <c r="L18" s="472">
        <f>'[9]01-TKDD'!D20</f>
        <v>0</v>
      </c>
      <c r="M18" s="472">
        <f>'[10]01-TKDD'!D20</f>
        <v>0</v>
      </c>
      <c r="N18" s="472">
        <f>'[11]01-TKDD'!D20</f>
        <v>0</v>
      </c>
      <c r="O18" s="472">
        <f>'[12]01-TKDD'!D20</f>
        <v>0</v>
      </c>
      <c r="P18" s="472">
        <f>'[13]01-TKDD'!D20</f>
        <v>3334.5256</v>
      </c>
      <c r="Q18" s="472">
        <f>'[15]01-TKDD'!D20</f>
        <v>0</v>
      </c>
      <c r="R18" s="472">
        <f>'[14]01-TKDD'!D20</f>
        <v>0</v>
      </c>
    </row>
    <row r="19" spans="1:18" ht="15" customHeight="1">
      <c r="A19" s="147" t="s">
        <v>79</v>
      </c>
      <c r="B19" s="148" t="s">
        <v>80</v>
      </c>
      <c r="C19" s="149" t="s">
        <v>81</v>
      </c>
      <c r="D19" s="471">
        <f t="shared" si="0"/>
        <v>0</v>
      </c>
      <c r="E19" s="472">
        <f>'[2]01-TKDD'!D21</f>
        <v>0</v>
      </c>
      <c r="F19" s="472">
        <f>'[3]01-TKDD'!D21</f>
        <v>0</v>
      </c>
      <c r="G19" s="472">
        <f>'[4]01-TKDD'!D21</f>
        <v>0</v>
      </c>
      <c r="H19" s="472">
        <f>'[5]01-TKDD'!D21</f>
        <v>0</v>
      </c>
      <c r="I19" s="472">
        <f>'[6]01-TKDD'!D21</f>
        <v>0</v>
      </c>
      <c r="J19" s="472">
        <f>'[7]01-TKDD'!D21</f>
        <v>0</v>
      </c>
      <c r="K19" s="472">
        <f>'[8]01-TKDD'!D21</f>
        <v>0</v>
      </c>
      <c r="L19" s="472">
        <f>'[9]01-TKDD'!D21</f>
        <v>0</v>
      </c>
      <c r="M19" s="472">
        <f>'[10]01-TKDD'!D21</f>
        <v>0</v>
      </c>
      <c r="N19" s="472">
        <f>'[11]01-TKDD'!D21</f>
        <v>0</v>
      </c>
      <c r="O19" s="472">
        <f>'[12]01-TKDD'!D21</f>
        <v>0</v>
      </c>
      <c r="P19" s="472">
        <f>'[13]01-TKDD'!D21</f>
        <v>0</v>
      </c>
      <c r="Q19" s="472">
        <f>'[15]01-TKDD'!D21</f>
        <v>0</v>
      </c>
      <c r="R19" s="472">
        <f>'[14]01-TKDD'!D21</f>
        <v>0</v>
      </c>
    </row>
    <row r="20" spans="1:18" s="373" customFormat="1" ht="15" customHeight="1">
      <c r="A20" s="184" t="s">
        <v>82</v>
      </c>
      <c r="B20" s="185" t="s">
        <v>83</v>
      </c>
      <c r="C20" s="186" t="s">
        <v>23</v>
      </c>
      <c r="D20" s="469">
        <f t="shared" si="0"/>
        <v>549.5596</v>
      </c>
      <c r="E20" s="470">
        <f>'[2]01-TKDD'!D22</f>
        <v>75.2912</v>
      </c>
      <c r="F20" s="470">
        <f>'[3]01-TKDD'!D22</f>
        <v>143.8109</v>
      </c>
      <c r="G20" s="470">
        <f>'[4]01-TKDD'!D22</f>
        <v>24.4009</v>
      </c>
      <c r="H20" s="470">
        <f>'[5]01-TKDD'!D22</f>
        <v>13.3109</v>
      </c>
      <c r="I20" s="470">
        <f>'[6]01-TKDD'!D22</f>
        <v>15.9569</v>
      </c>
      <c r="J20" s="470">
        <f>'[7]01-TKDD'!D22</f>
        <v>4.1811</v>
      </c>
      <c r="K20" s="470">
        <f>'[8]01-TKDD'!D22</f>
        <v>70.85869999999998</v>
      </c>
      <c r="L20" s="470">
        <f>'[9]01-TKDD'!D22</f>
        <v>37.989200000000004</v>
      </c>
      <c r="M20" s="470">
        <f>'[10]01-TKDD'!D22</f>
        <v>9.0068</v>
      </c>
      <c r="N20" s="470">
        <f>'[11]01-TKDD'!D22</f>
        <v>15.594</v>
      </c>
      <c r="O20" s="470">
        <f>'[12]01-TKDD'!D22</f>
        <v>43.64</v>
      </c>
      <c r="P20" s="470">
        <f>'[13]01-TKDD'!D22</f>
        <v>56.7529</v>
      </c>
      <c r="Q20" s="470">
        <f>'[15]01-TKDD'!D22</f>
        <v>21.7799</v>
      </c>
      <c r="R20" s="470">
        <f>'[14]01-TKDD'!D22</f>
        <v>16.9862</v>
      </c>
    </row>
    <row r="21" spans="1:18" s="373" customFormat="1" ht="15" customHeight="1">
      <c r="A21" s="184" t="s">
        <v>84</v>
      </c>
      <c r="B21" s="185" t="s">
        <v>85</v>
      </c>
      <c r="C21" s="186" t="s">
        <v>86</v>
      </c>
      <c r="D21" s="469">
        <f t="shared" si="0"/>
        <v>0</v>
      </c>
      <c r="E21" s="470">
        <f>'[2]01-TKDD'!D23</f>
        <v>0</v>
      </c>
      <c r="F21" s="470">
        <f>'[3]01-TKDD'!D23</f>
        <v>0</v>
      </c>
      <c r="G21" s="470">
        <f>'[4]01-TKDD'!D23</f>
        <v>0</v>
      </c>
      <c r="H21" s="470">
        <f>'[5]01-TKDD'!D23</f>
        <v>0</v>
      </c>
      <c r="I21" s="470">
        <f>'[6]01-TKDD'!D23</f>
        <v>0</v>
      </c>
      <c r="J21" s="470">
        <f>'[7]01-TKDD'!D23</f>
        <v>0</v>
      </c>
      <c r="K21" s="470">
        <f>'[8]01-TKDD'!D23</f>
        <v>0</v>
      </c>
      <c r="L21" s="470">
        <f>'[9]01-TKDD'!D23</f>
        <v>0</v>
      </c>
      <c r="M21" s="470">
        <f>'[10]01-TKDD'!D23</f>
        <v>0</v>
      </c>
      <c r="N21" s="470">
        <f>'[11]01-TKDD'!D23</f>
        <v>0</v>
      </c>
      <c r="O21" s="470">
        <f>'[12]01-TKDD'!D23</f>
        <v>0</v>
      </c>
      <c r="P21" s="470">
        <f>'[13]01-TKDD'!D23</f>
        <v>0</v>
      </c>
      <c r="Q21" s="470">
        <f>'[15]01-TKDD'!D23</f>
        <v>0</v>
      </c>
      <c r="R21" s="470">
        <f>'[14]01-TKDD'!D23</f>
        <v>0</v>
      </c>
    </row>
    <row r="22" spans="1:18" s="373" customFormat="1" ht="15" customHeight="1">
      <c r="A22" s="184" t="s">
        <v>87</v>
      </c>
      <c r="B22" s="185" t="s">
        <v>88</v>
      </c>
      <c r="C22" s="186" t="s">
        <v>5</v>
      </c>
      <c r="D22" s="469">
        <f t="shared" si="0"/>
        <v>93.8536</v>
      </c>
      <c r="E22" s="470">
        <f>'[2]01-TKDD'!D24</f>
        <v>11.7701</v>
      </c>
      <c r="F22" s="470">
        <f>'[3]01-TKDD'!D24</f>
        <v>0</v>
      </c>
      <c r="G22" s="470">
        <f>'[4]01-TKDD'!D24</f>
        <v>0.1797</v>
      </c>
      <c r="H22" s="470">
        <f>'[5]01-TKDD'!D24</f>
        <v>1.4803</v>
      </c>
      <c r="I22" s="470">
        <f>'[6]01-TKDD'!D24</f>
        <v>0</v>
      </c>
      <c r="J22" s="470">
        <f>'[7]01-TKDD'!D24</f>
        <v>0</v>
      </c>
      <c r="K22" s="470">
        <f>'[8]01-TKDD'!D24</f>
        <v>45.4165</v>
      </c>
      <c r="L22" s="470">
        <f>'[9]01-TKDD'!D24</f>
        <v>1.7784</v>
      </c>
      <c r="M22" s="470">
        <f>'[10]01-TKDD'!D24</f>
        <v>5.8149</v>
      </c>
      <c r="N22" s="470">
        <f>'[11]01-TKDD'!D24</f>
        <v>0</v>
      </c>
      <c r="O22" s="470">
        <f>'[12]01-TKDD'!D24</f>
        <v>4.2548</v>
      </c>
      <c r="P22" s="470">
        <f>'[13]01-TKDD'!D24</f>
        <v>0</v>
      </c>
      <c r="Q22" s="470">
        <f>'[15]01-TKDD'!D24</f>
        <v>22.4666</v>
      </c>
      <c r="R22" s="470">
        <f>'[14]01-TKDD'!D24</f>
        <v>0.6923</v>
      </c>
    </row>
    <row r="23" spans="1:18" s="63" customFormat="1" ht="15" customHeight="1">
      <c r="A23" s="144">
        <v>2</v>
      </c>
      <c r="B23" s="145" t="s">
        <v>89</v>
      </c>
      <c r="C23" s="146" t="s">
        <v>90</v>
      </c>
      <c r="D23" s="467">
        <f t="shared" si="0"/>
        <v>21945.740649999996</v>
      </c>
      <c r="E23" s="468">
        <f>'[2]01-TKDD'!D25</f>
        <v>466.5151</v>
      </c>
      <c r="F23" s="468">
        <f>'[3]01-TKDD'!D25</f>
        <v>5071.7589</v>
      </c>
      <c r="G23" s="468">
        <f>'[4]01-TKDD'!D25</f>
        <v>785.9365</v>
      </c>
      <c r="H23" s="468">
        <f>'[5]01-TKDD'!D25</f>
        <v>4909.93574</v>
      </c>
      <c r="I23" s="468">
        <f>'[6]01-TKDD'!D25</f>
        <v>98.32929999999998</v>
      </c>
      <c r="J23" s="468">
        <f>'[7]01-TKDD'!D25</f>
        <v>131.4891</v>
      </c>
      <c r="K23" s="468">
        <f>'[8]01-TKDD'!D25</f>
        <v>1789.312</v>
      </c>
      <c r="L23" s="468">
        <f>'[9]01-TKDD'!D25</f>
        <v>246.29229999999998</v>
      </c>
      <c r="M23" s="468">
        <f>'[10]01-TKDD'!D25</f>
        <v>241.92669999999998</v>
      </c>
      <c r="N23" s="468">
        <f>'[11]01-TKDD'!D25</f>
        <v>212.34270000000004</v>
      </c>
      <c r="O23" s="468">
        <f>'[12]01-TKDD'!D25</f>
        <v>371.1932</v>
      </c>
      <c r="P23" s="468">
        <f>'[13]01-TKDD'!D25</f>
        <v>6457.0747</v>
      </c>
      <c r="Q23" s="468">
        <f>'[15]01-TKDD'!D25</f>
        <v>909.62391</v>
      </c>
      <c r="R23" s="468">
        <f>'[14]01-TKDD'!D25</f>
        <v>254.01050000000004</v>
      </c>
    </row>
    <row r="24" spans="1:18" s="63" customFormat="1" ht="15" customHeight="1">
      <c r="A24" s="144" t="s">
        <v>91</v>
      </c>
      <c r="B24" s="145" t="s">
        <v>32</v>
      </c>
      <c r="C24" s="146" t="s">
        <v>92</v>
      </c>
      <c r="D24" s="467">
        <f t="shared" si="0"/>
        <v>1233.3831300000002</v>
      </c>
      <c r="E24" s="468">
        <f>'[2]01-TKDD'!D26</f>
        <v>117.22560000000001</v>
      </c>
      <c r="F24" s="468">
        <f>'[3]01-TKDD'!D26</f>
        <v>120.22800000000001</v>
      </c>
      <c r="G24" s="468">
        <f>'[4]01-TKDD'!D26</f>
        <v>58.31960000000001</v>
      </c>
      <c r="H24" s="468">
        <f>'[5]01-TKDD'!D26</f>
        <v>79.17982000000002</v>
      </c>
      <c r="I24" s="468">
        <f>'[6]01-TKDD'!D26</f>
        <v>39.8558</v>
      </c>
      <c r="J24" s="468">
        <f>'[7]01-TKDD'!D26</f>
        <v>65.16430000000001</v>
      </c>
      <c r="K24" s="468">
        <f>'[8]01-TKDD'!D26</f>
        <v>127.36190000000002</v>
      </c>
      <c r="L24" s="468">
        <f>'[9]01-TKDD'!D26</f>
        <v>75.1762</v>
      </c>
      <c r="M24" s="468">
        <f>'[10]01-TKDD'!D26</f>
        <v>85.84469999999999</v>
      </c>
      <c r="N24" s="468">
        <f>'[11]01-TKDD'!D26</f>
        <v>79.17000000000002</v>
      </c>
      <c r="O24" s="468">
        <f>'[12]01-TKDD'!D26</f>
        <v>98.9605</v>
      </c>
      <c r="P24" s="468">
        <f>'[13]01-TKDD'!D26</f>
        <v>120.0006</v>
      </c>
      <c r="Q24" s="468">
        <f>'[15]01-TKDD'!D26</f>
        <v>65.11661</v>
      </c>
      <c r="R24" s="468">
        <f>'[14]01-TKDD'!D26</f>
        <v>101.77950000000001</v>
      </c>
    </row>
    <row r="25" spans="1:18" ht="15" customHeight="1">
      <c r="A25" s="147" t="s">
        <v>93</v>
      </c>
      <c r="B25" s="148" t="s">
        <v>94</v>
      </c>
      <c r="C25" s="149" t="s">
        <v>24</v>
      </c>
      <c r="D25" s="471">
        <f t="shared" si="0"/>
        <v>1131.60363</v>
      </c>
      <c r="E25" s="472">
        <f>'[2]01-TKDD'!D27</f>
        <v>117.22560000000001</v>
      </c>
      <c r="F25" s="472">
        <f>'[3]01-TKDD'!D27</f>
        <v>120.22800000000001</v>
      </c>
      <c r="G25" s="472">
        <f>'[4]01-TKDD'!D27</f>
        <v>58.31960000000001</v>
      </c>
      <c r="H25" s="472">
        <f>'[5]01-TKDD'!D27</f>
        <v>79.17982000000002</v>
      </c>
      <c r="I25" s="472">
        <f>'[6]01-TKDD'!D27</f>
        <v>39.8558</v>
      </c>
      <c r="J25" s="472">
        <f>'[7]01-TKDD'!D27</f>
        <v>65.16430000000001</v>
      </c>
      <c r="K25" s="472">
        <f>'[8]01-TKDD'!D27</f>
        <v>127.36190000000002</v>
      </c>
      <c r="L25" s="472">
        <f>'[9]01-TKDD'!D27</f>
        <v>75.1762</v>
      </c>
      <c r="M25" s="472">
        <f>'[10]01-TKDD'!D27</f>
        <v>85.84469999999999</v>
      </c>
      <c r="N25" s="472">
        <f>'[11]01-TKDD'!D27</f>
        <v>79.17000000000002</v>
      </c>
      <c r="O25" s="472">
        <f>'[12]01-TKDD'!D27</f>
        <v>98.9605</v>
      </c>
      <c r="P25" s="472">
        <f>'[13]01-TKDD'!D27</f>
        <v>120.0006</v>
      </c>
      <c r="Q25" s="472">
        <f>'[15]01-TKDD'!D27</f>
        <v>65.11661</v>
      </c>
      <c r="R25" s="472">
        <f>'[14]01-TKDD'!D27</f>
        <v>0</v>
      </c>
    </row>
    <row r="26" spans="1:18" ht="15" customHeight="1">
      <c r="A26" s="147" t="s">
        <v>95</v>
      </c>
      <c r="B26" s="148" t="s">
        <v>96</v>
      </c>
      <c r="C26" s="149" t="s">
        <v>97</v>
      </c>
      <c r="D26" s="471">
        <f t="shared" si="0"/>
        <v>101.77950000000001</v>
      </c>
      <c r="E26" s="472">
        <f>'[2]01-TKDD'!D28</f>
        <v>0</v>
      </c>
      <c r="F26" s="472">
        <f>'[3]01-TKDD'!D28</f>
        <v>0</v>
      </c>
      <c r="G26" s="472">
        <f>'[4]01-TKDD'!D28</f>
        <v>0</v>
      </c>
      <c r="H26" s="472">
        <f>'[5]01-TKDD'!D28</f>
        <v>0</v>
      </c>
      <c r="I26" s="472">
        <f>'[6]01-TKDD'!D28</f>
        <v>0</v>
      </c>
      <c r="J26" s="472">
        <f>'[7]01-TKDD'!D28</f>
        <v>0</v>
      </c>
      <c r="K26" s="472">
        <f>'[8]01-TKDD'!D28</f>
        <v>0</v>
      </c>
      <c r="L26" s="472">
        <f>'[9]01-TKDD'!D28</f>
        <v>0</v>
      </c>
      <c r="M26" s="472">
        <f>'[10]01-TKDD'!D28</f>
        <v>0</v>
      </c>
      <c r="N26" s="472">
        <f>'[11]01-TKDD'!D28</f>
        <v>0</v>
      </c>
      <c r="O26" s="472">
        <f>'[12]01-TKDD'!D28</f>
        <v>0</v>
      </c>
      <c r="P26" s="472">
        <f>'[13]01-TKDD'!D28</f>
        <v>0</v>
      </c>
      <c r="Q26" s="472">
        <f>'[15]01-TKDD'!D28</f>
        <v>0</v>
      </c>
      <c r="R26" s="472">
        <f>'[14]01-TKDD'!D28</f>
        <v>101.77950000000001</v>
      </c>
    </row>
    <row r="27" spans="1:18" s="63" customFormat="1" ht="15" customHeight="1">
      <c r="A27" s="144" t="s">
        <v>98</v>
      </c>
      <c r="B27" s="145" t="s">
        <v>99</v>
      </c>
      <c r="C27" s="146" t="s">
        <v>100</v>
      </c>
      <c r="D27" s="467">
        <f t="shared" si="0"/>
        <v>1784.56642</v>
      </c>
      <c r="E27" s="468">
        <f>'[2]01-TKDD'!D29</f>
        <v>140.54319999999998</v>
      </c>
      <c r="F27" s="468">
        <f>'[3]01-TKDD'!D29</f>
        <v>218.77159999999998</v>
      </c>
      <c r="G27" s="468">
        <f>'[4]01-TKDD'!D29</f>
        <v>102.19160000000001</v>
      </c>
      <c r="H27" s="468">
        <f>'[5]01-TKDD'!D29</f>
        <v>98.28052000000001</v>
      </c>
      <c r="I27" s="468">
        <f>'[6]01-TKDD'!D29</f>
        <v>51.21829999999999</v>
      </c>
      <c r="J27" s="468">
        <f>'[7]01-TKDD'!D29</f>
        <v>62.6447</v>
      </c>
      <c r="K27" s="468">
        <f>'[8]01-TKDD'!D29</f>
        <v>216.23649999999998</v>
      </c>
      <c r="L27" s="468">
        <f>'[9]01-TKDD'!D29</f>
        <v>101.124</v>
      </c>
      <c r="M27" s="468">
        <f>'[10]01-TKDD'!D29</f>
        <v>105.8683</v>
      </c>
      <c r="N27" s="468">
        <f>'[11]01-TKDD'!D29</f>
        <v>66.5509</v>
      </c>
      <c r="O27" s="468">
        <f>'[12]01-TKDD'!D29</f>
        <v>90.9096</v>
      </c>
      <c r="P27" s="468">
        <f>'[13]01-TKDD'!D29</f>
        <v>239.2797</v>
      </c>
      <c r="Q27" s="468">
        <f>'[15]01-TKDD'!D29</f>
        <v>166.3854</v>
      </c>
      <c r="R27" s="468">
        <f>'[14]01-TKDD'!D29</f>
        <v>124.56210000000002</v>
      </c>
    </row>
    <row r="28" spans="1:18" ht="15" customHeight="1">
      <c r="A28" s="147" t="s">
        <v>101</v>
      </c>
      <c r="B28" s="148" t="s">
        <v>102</v>
      </c>
      <c r="C28" s="149" t="s">
        <v>30</v>
      </c>
      <c r="D28" s="471">
        <f t="shared" si="0"/>
        <v>14.5366</v>
      </c>
      <c r="E28" s="472">
        <f>'[2]01-TKDD'!D30</f>
        <v>0.3125</v>
      </c>
      <c r="F28" s="472">
        <f>'[3]01-TKDD'!D30</f>
        <v>0.3851</v>
      </c>
      <c r="G28" s="472">
        <f>'[4]01-TKDD'!D30</f>
        <v>0.4956</v>
      </c>
      <c r="H28" s="472">
        <f>'[5]01-TKDD'!D30</f>
        <v>0.3094</v>
      </c>
      <c r="I28" s="472">
        <f>'[6]01-TKDD'!D30</f>
        <v>0.2021</v>
      </c>
      <c r="J28" s="472">
        <f>'[7]01-TKDD'!D30</f>
        <v>0.3824</v>
      </c>
      <c r="K28" s="472">
        <f>'[8]01-TKDD'!D30</f>
        <v>0.3257</v>
      </c>
      <c r="L28" s="472">
        <f>'[9]01-TKDD'!D30</f>
        <v>0.7326</v>
      </c>
      <c r="M28" s="472">
        <f>'[10]01-TKDD'!D30</f>
        <v>0.0579</v>
      </c>
      <c r="N28" s="472">
        <f>'[11]01-TKDD'!D30</f>
        <v>0.8617</v>
      </c>
      <c r="O28" s="472">
        <f>'[12]01-TKDD'!D30</f>
        <v>0.3138</v>
      </c>
      <c r="P28" s="472">
        <f>'[13]01-TKDD'!D30</f>
        <v>1.4346</v>
      </c>
      <c r="Q28" s="472">
        <f>'[15]01-TKDD'!D30</f>
        <v>3.1656</v>
      </c>
      <c r="R28" s="472">
        <f>'[14]01-TKDD'!D30</f>
        <v>5.5576</v>
      </c>
    </row>
    <row r="29" spans="1:18" ht="15" customHeight="1">
      <c r="A29" s="147" t="s">
        <v>103</v>
      </c>
      <c r="B29" s="148" t="s">
        <v>104</v>
      </c>
      <c r="C29" s="149" t="s">
        <v>105</v>
      </c>
      <c r="D29" s="471">
        <f t="shared" si="0"/>
        <v>4.5893</v>
      </c>
      <c r="E29" s="472">
        <f>'[2]01-TKDD'!D31</f>
        <v>0</v>
      </c>
      <c r="F29" s="472">
        <f>'[3]01-TKDD'!D31</f>
        <v>0</v>
      </c>
      <c r="G29" s="472">
        <f>'[4]01-TKDD'!D31</f>
        <v>0</v>
      </c>
      <c r="H29" s="472">
        <f>'[5]01-TKDD'!D31</f>
        <v>0</v>
      </c>
      <c r="I29" s="472">
        <f>'[6]01-TKDD'!D31</f>
        <v>0</v>
      </c>
      <c r="J29" s="472">
        <f>'[7]01-TKDD'!D31</f>
        <v>0</v>
      </c>
      <c r="K29" s="472">
        <f>'[8]01-TKDD'!D31</f>
        <v>0</v>
      </c>
      <c r="L29" s="472">
        <f>'[9]01-TKDD'!D31</f>
        <v>0</v>
      </c>
      <c r="M29" s="472">
        <f>'[10]01-TKDD'!D31</f>
        <v>0</v>
      </c>
      <c r="N29" s="472">
        <f>'[11]01-TKDD'!D31</f>
        <v>0</v>
      </c>
      <c r="O29" s="472">
        <f>'[12]01-TKDD'!D31</f>
        <v>0</v>
      </c>
      <c r="P29" s="472">
        <f>'[13]01-TKDD'!D31</f>
        <v>0</v>
      </c>
      <c r="Q29" s="472">
        <f>'[15]01-TKDD'!D31</f>
        <v>0</v>
      </c>
      <c r="R29" s="472">
        <f>'[14]01-TKDD'!D31</f>
        <v>4.5893</v>
      </c>
    </row>
    <row r="30" spans="1:18" ht="15" customHeight="1">
      <c r="A30" s="147" t="s">
        <v>106</v>
      </c>
      <c r="B30" s="148" t="s">
        <v>107</v>
      </c>
      <c r="C30" s="149" t="s">
        <v>108</v>
      </c>
      <c r="D30" s="471">
        <f t="shared" si="0"/>
        <v>7.214799999999999</v>
      </c>
      <c r="E30" s="472">
        <f>'[2]01-TKDD'!D32</f>
        <v>0</v>
      </c>
      <c r="F30" s="472">
        <f>'[3]01-TKDD'!D32</f>
        <v>0</v>
      </c>
      <c r="G30" s="472">
        <f>'[4]01-TKDD'!D32</f>
        <v>0</v>
      </c>
      <c r="H30" s="472">
        <f>'[5]01-TKDD'!D32</f>
        <v>0</v>
      </c>
      <c r="I30" s="472">
        <f>'[6]01-TKDD'!D32</f>
        <v>0</v>
      </c>
      <c r="J30" s="472">
        <f>'[7]01-TKDD'!D32</f>
        <v>0.6779</v>
      </c>
      <c r="K30" s="472">
        <f>'[8]01-TKDD'!D32</f>
        <v>0</v>
      </c>
      <c r="L30" s="472">
        <f>'[9]01-TKDD'!D32</f>
        <v>0</v>
      </c>
      <c r="M30" s="472">
        <f>'[10]01-TKDD'!D32</f>
        <v>0</v>
      </c>
      <c r="N30" s="472">
        <f>'[11]01-TKDD'!D32</f>
        <v>0</v>
      </c>
      <c r="O30" s="472">
        <f>'[12]01-TKDD'!D32</f>
        <v>0</v>
      </c>
      <c r="P30" s="472">
        <f>'[13]01-TKDD'!D32</f>
        <v>0</v>
      </c>
      <c r="Q30" s="472">
        <f>'[15]01-TKDD'!D32</f>
        <v>0.2613</v>
      </c>
      <c r="R30" s="472">
        <f>'[14]01-TKDD'!D32</f>
        <v>6.2756</v>
      </c>
    </row>
    <row r="31" spans="1:18" ht="15" customHeight="1">
      <c r="A31" s="147" t="s">
        <v>109</v>
      </c>
      <c r="B31" s="148" t="s">
        <v>110</v>
      </c>
      <c r="C31" s="149" t="s">
        <v>111</v>
      </c>
      <c r="D31" s="471">
        <f t="shared" si="0"/>
        <v>130.1035</v>
      </c>
      <c r="E31" s="472">
        <f>'[2]01-TKDD'!D33</f>
        <v>5.374199999999999</v>
      </c>
      <c r="F31" s="472">
        <f>'[3]01-TKDD'!D33</f>
        <v>18.1462</v>
      </c>
      <c r="G31" s="472">
        <f>'[4]01-TKDD'!D33</f>
        <v>9.389</v>
      </c>
      <c r="H31" s="472">
        <f>'[5]01-TKDD'!D33</f>
        <v>6.8187</v>
      </c>
      <c r="I31" s="472">
        <f>'[6]01-TKDD'!D33</f>
        <v>3.2093</v>
      </c>
      <c r="J31" s="472">
        <f>'[7]01-TKDD'!D33</f>
        <v>4.5517</v>
      </c>
      <c r="K31" s="472">
        <f>'[8]01-TKDD'!D33</f>
        <v>14.412699999999997</v>
      </c>
      <c r="L31" s="472">
        <f>'[9]01-TKDD'!D33</f>
        <v>4.1194</v>
      </c>
      <c r="M31" s="472">
        <f>'[10]01-TKDD'!D33</f>
        <v>6.952300000000001</v>
      </c>
      <c r="N31" s="472">
        <f>'[11]01-TKDD'!D33</f>
        <v>5.2199</v>
      </c>
      <c r="O31" s="472">
        <f>'[12]01-TKDD'!D33</f>
        <v>5.4505</v>
      </c>
      <c r="P31" s="472">
        <f>'[13]01-TKDD'!D33</f>
        <v>11.8982</v>
      </c>
      <c r="Q31" s="472">
        <f>'[15]01-TKDD'!D33</f>
        <v>9.1541</v>
      </c>
      <c r="R31" s="472">
        <f>'[14]01-TKDD'!D33</f>
        <v>25.407300000000003</v>
      </c>
    </row>
    <row r="32" spans="1:18" ht="15" customHeight="1">
      <c r="A32" s="147" t="s">
        <v>135</v>
      </c>
      <c r="B32" s="148" t="s">
        <v>136</v>
      </c>
      <c r="C32" s="149" t="s">
        <v>137</v>
      </c>
      <c r="D32" s="471">
        <f t="shared" si="0"/>
        <v>203.96112000000002</v>
      </c>
      <c r="E32" s="472">
        <f>'[2]01-TKDD'!D34</f>
        <v>11.8446</v>
      </c>
      <c r="F32" s="472">
        <f>'[3]01-TKDD'!D34</f>
        <v>71.9801</v>
      </c>
      <c r="G32" s="472">
        <f>'[4]01-TKDD'!D34</f>
        <v>10.4143</v>
      </c>
      <c r="H32" s="472">
        <f>'[5]01-TKDD'!D34</f>
        <v>48.37442000000001</v>
      </c>
      <c r="I32" s="472">
        <f>'[6]01-TKDD'!D34</f>
        <v>4.8786</v>
      </c>
      <c r="J32" s="472">
        <f>'[7]01-TKDD'!D34</f>
        <v>3.7192</v>
      </c>
      <c r="K32" s="472">
        <f>'[8]01-TKDD'!D34</f>
        <v>2.7084</v>
      </c>
      <c r="L32" s="472">
        <f>'[9]01-TKDD'!D34</f>
        <v>1.2982</v>
      </c>
      <c r="M32" s="472">
        <f>'[10]01-TKDD'!D34</f>
        <v>6.5691</v>
      </c>
      <c r="N32" s="472">
        <f>'[11]01-TKDD'!D34</f>
        <v>6.4271</v>
      </c>
      <c r="O32" s="472">
        <f>'[12]01-TKDD'!D34</f>
        <v>10.6115</v>
      </c>
      <c r="P32" s="472">
        <f>'[13]01-TKDD'!D34</f>
        <v>1.1495</v>
      </c>
      <c r="Q32" s="472">
        <f>'[15]01-TKDD'!D34</f>
        <v>17.8121</v>
      </c>
      <c r="R32" s="472">
        <f>'[14]01-TKDD'!D34</f>
        <v>6.174</v>
      </c>
    </row>
    <row r="33" spans="1:18" ht="15" customHeight="1">
      <c r="A33" s="147" t="s">
        <v>143</v>
      </c>
      <c r="B33" s="148" t="s">
        <v>144</v>
      </c>
      <c r="C33" s="149" t="s">
        <v>145</v>
      </c>
      <c r="D33" s="471">
        <f t="shared" si="0"/>
        <v>1424.1611</v>
      </c>
      <c r="E33" s="472">
        <f>'[2]01-TKDD'!D35</f>
        <v>123.0119</v>
      </c>
      <c r="F33" s="472">
        <f>'[3]01-TKDD'!D35</f>
        <v>128.2602</v>
      </c>
      <c r="G33" s="472">
        <f>'[4]01-TKDD'!D35</f>
        <v>81.8927</v>
      </c>
      <c r="H33" s="472">
        <f>'[5]01-TKDD'!D35</f>
        <v>42.778000000000006</v>
      </c>
      <c r="I33" s="472">
        <f>'[6]01-TKDD'!D35</f>
        <v>42.92829999999999</v>
      </c>
      <c r="J33" s="472">
        <f>'[7]01-TKDD'!D35</f>
        <v>53.3135</v>
      </c>
      <c r="K33" s="472">
        <f>'[8]01-TKDD'!D35</f>
        <v>198.78969999999998</v>
      </c>
      <c r="L33" s="472">
        <f>'[9]01-TKDD'!D35</f>
        <v>94.9738</v>
      </c>
      <c r="M33" s="472">
        <f>'[10]01-TKDD'!D35</f>
        <v>92.289</v>
      </c>
      <c r="N33" s="472">
        <f>'[11]01-TKDD'!D35</f>
        <v>54.0422</v>
      </c>
      <c r="O33" s="472">
        <f>'[12]01-TKDD'!D35</f>
        <v>74.5338</v>
      </c>
      <c r="P33" s="472">
        <f>'[13]01-TKDD'!D35</f>
        <v>224.79739999999998</v>
      </c>
      <c r="Q33" s="472">
        <f>'[15]01-TKDD'!D35</f>
        <v>135.9923</v>
      </c>
      <c r="R33" s="472">
        <f>'[14]01-TKDD'!D35</f>
        <v>76.5583</v>
      </c>
    </row>
    <row r="34" spans="1:18" ht="15" customHeight="1">
      <c r="A34" s="147" t="s">
        <v>173</v>
      </c>
      <c r="B34" s="148" t="s">
        <v>174</v>
      </c>
      <c r="C34" s="149" t="s">
        <v>29</v>
      </c>
      <c r="D34" s="471">
        <f t="shared" si="0"/>
        <v>63.8735</v>
      </c>
      <c r="E34" s="472">
        <f>'[2]01-TKDD'!D36</f>
        <v>1.1351</v>
      </c>
      <c r="F34" s="472">
        <f>'[3]01-TKDD'!D36</f>
        <v>4.2928</v>
      </c>
      <c r="G34" s="472">
        <f>'[4]01-TKDD'!D36</f>
        <v>8.2081</v>
      </c>
      <c r="H34" s="472">
        <f>'[5]01-TKDD'!D36</f>
        <v>10.1371</v>
      </c>
      <c r="I34" s="472">
        <f>'[6]01-TKDD'!D36</f>
        <v>1.1912</v>
      </c>
      <c r="J34" s="472">
        <f>'[7]01-TKDD'!D36</f>
        <v>0</v>
      </c>
      <c r="K34" s="472">
        <f>'[8]01-TKDD'!D36</f>
        <v>9.3324</v>
      </c>
      <c r="L34" s="472">
        <f>'[9]01-TKDD'!D36</f>
        <v>0</v>
      </c>
      <c r="M34" s="472">
        <f>'[10]01-TKDD'!D36</f>
        <v>7.0176</v>
      </c>
      <c r="N34" s="472">
        <f>'[11]01-TKDD'!D36</f>
        <v>2.3426</v>
      </c>
      <c r="O34" s="472">
        <f>'[12]01-TKDD'!D36</f>
        <v>4.8827</v>
      </c>
      <c r="P34" s="472">
        <f>'[13]01-TKDD'!D36</f>
        <v>2.8178</v>
      </c>
      <c r="Q34" s="472">
        <f>'[15]01-TKDD'!D36</f>
        <v>4.0918</v>
      </c>
      <c r="R34" s="472">
        <f>'[14]01-TKDD'!D36</f>
        <v>8.4243</v>
      </c>
    </row>
    <row r="35" spans="1:18" ht="15" customHeight="1">
      <c r="A35" s="147" t="s">
        <v>175</v>
      </c>
      <c r="B35" s="148" t="s">
        <v>176</v>
      </c>
      <c r="C35" s="149" t="s">
        <v>28</v>
      </c>
      <c r="D35" s="471">
        <f t="shared" si="0"/>
        <v>4.4151</v>
      </c>
      <c r="E35" s="472">
        <f>'[2]01-TKDD'!D37</f>
        <v>0.0293</v>
      </c>
      <c r="F35" s="472">
        <f>'[3]01-TKDD'!D37</f>
        <v>0</v>
      </c>
      <c r="G35" s="472">
        <f>'[4]01-TKDD'!D37</f>
        <v>0</v>
      </c>
      <c r="H35" s="472">
        <f>'[5]01-TKDD'!D37</f>
        <v>0</v>
      </c>
      <c r="I35" s="472">
        <f>'[6]01-TKDD'!D37</f>
        <v>0</v>
      </c>
      <c r="J35" s="472">
        <f>'[7]01-TKDD'!D37</f>
        <v>0.3574</v>
      </c>
      <c r="K35" s="472">
        <f>'[8]01-TKDD'!D37</f>
        <v>0.1809</v>
      </c>
      <c r="L35" s="472">
        <f>'[9]01-TKDD'!D37</f>
        <v>0.4449</v>
      </c>
      <c r="M35" s="472">
        <f>'[10]01-TKDD'!D37</f>
        <v>0.2784</v>
      </c>
      <c r="N35" s="472">
        <f>'[11]01-TKDD'!D37</f>
        <v>0.8095</v>
      </c>
      <c r="O35" s="472">
        <f>'[12]01-TKDD'!D37</f>
        <v>0.2228</v>
      </c>
      <c r="P35" s="472">
        <f>'[13]01-TKDD'!D37</f>
        <v>0</v>
      </c>
      <c r="Q35" s="472">
        <f>'[15]01-TKDD'!D37</f>
        <v>1.7081</v>
      </c>
      <c r="R35" s="472">
        <f>'[14]01-TKDD'!D37</f>
        <v>0.3838</v>
      </c>
    </row>
    <row r="36" spans="1:18" ht="15" customHeight="1">
      <c r="A36" s="147" t="s">
        <v>177</v>
      </c>
      <c r="B36" s="148" t="s">
        <v>178</v>
      </c>
      <c r="C36" s="149" t="s">
        <v>22</v>
      </c>
      <c r="D36" s="471">
        <f t="shared" si="0"/>
        <v>66.5881</v>
      </c>
      <c r="E36" s="472">
        <f>'[2]01-TKDD'!D38</f>
        <v>5.8098</v>
      </c>
      <c r="F36" s="472">
        <f>'[3]01-TKDD'!D38</f>
        <v>3.4876</v>
      </c>
      <c r="G36" s="472">
        <f>'[4]01-TKDD'!D38</f>
        <v>3.1343</v>
      </c>
      <c r="H36" s="472">
        <f>'[5]01-TKDD'!D38</f>
        <v>5.7622</v>
      </c>
      <c r="I36" s="472">
        <f>'[6]01-TKDD'!D38</f>
        <v>2.9062</v>
      </c>
      <c r="J36" s="472">
        <f>'[7]01-TKDD'!D38</f>
        <v>0</v>
      </c>
      <c r="K36" s="472">
        <f>'[8]01-TKDD'!D38</f>
        <v>12.7544</v>
      </c>
      <c r="L36" s="472">
        <f>'[9]01-TKDD'!D38</f>
        <v>0.2417</v>
      </c>
      <c r="M36" s="472">
        <f>'[10]01-TKDD'!D38</f>
        <v>10.9655</v>
      </c>
      <c r="N36" s="472">
        <f>'[11]01-TKDD'!D38</f>
        <v>4.8181</v>
      </c>
      <c r="O36" s="472">
        <f>'[12]01-TKDD'!D38</f>
        <v>2.19</v>
      </c>
      <c r="P36" s="472">
        <f>'[13]01-TKDD'!D38</f>
        <v>2.2514</v>
      </c>
      <c r="Q36" s="472">
        <f>'[15]01-TKDD'!D38</f>
        <v>1.4526</v>
      </c>
      <c r="R36" s="472">
        <f>'[14]01-TKDD'!D38</f>
        <v>10.8143</v>
      </c>
    </row>
    <row r="37" spans="1:18" ht="15" customHeight="1">
      <c r="A37" s="147" t="s">
        <v>179</v>
      </c>
      <c r="B37" s="148" t="s">
        <v>180</v>
      </c>
      <c r="C37" s="149" t="s">
        <v>27</v>
      </c>
      <c r="D37" s="471">
        <f t="shared" si="0"/>
        <v>1200.2705999999998</v>
      </c>
      <c r="E37" s="472">
        <f>'[2]01-TKDD'!D39</f>
        <v>191.91090000000003</v>
      </c>
      <c r="F37" s="472">
        <f>'[3]01-TKDD'!D39</f>
        <v>47.6349</v>
      </c>
      <c r="G37" s="472">
        <f>'[4]01-TKDD'!D39</f>
        <v>99.0301</v>
      </c>
      <c r="H37" s="472">
        <f>'[5]01-TKDD'!D39</f>
        <v>6.3696</v>
      </c>
      <c r="I37" s="472">
        <f>'[6]01-TKDD'!D39</f>
        <v>3.1578</v>
      </c>
      <c r="J37" s="472">
        <f>'[7]01-TKDD'!D39</f>
        <v>3.3227</v>
      </c>
      <c r="K37" s="472">
        <f>'[8]01-TKDD'!D39</f>
        <v>259.6806</v>
      </c>
      <c r="L37" s="472">
        <f>'[9]01-TKDD'!D39</f>
        <v>69.3055</v>
      </c>
      <c r="M37" s="472">
        <f>'[10]01-TKDD'!D39</f>
        <v>31.9522</v>
      </c>
      <c r="N37" s="472">
        <f>'[11]01-TKDD'!D39</f>
        <v>58.6516</v>
      </c>
      <c r="O37" s="472">
        <f>'[12]01-TKDD'!D39</f>
        <v>35.7476</v>
      </c>
      <c r="P37" s="472">
        <f>'[13]01-TKDD'!D39</f>
        <v>335.4512</v>
      </c>
      <c r="Q37" s="472">
        <f>'[15]01-TKDD'!D39</f>
        <v>50.0094</v>
      </c>
      <c r="R37" s="472">
        <f>'[14]01-TKDD'!D39</f>
        <v>8.0465</v>
      </c>
    </row>
    <row r="38" spans="1:18" ht="15" customHeight="1">
      <c r="A38" s="147" t="s">
        <v>181</v>
      </c>
      <c r="B38" s="148" t="s">
        <v>182</v>
      </c>
      <c r="C38" s="149" t="s">
        <v>183</v>
      </c>
      <c r="D38" s="471">
        <f t="shared" si="0"/>
        <v>17592.6438</v>
      </c>
      <c r="E38" s="472">
        <f>'[2]01-TKDD'!D40</f>
        <v>9.8612</v>
      </c>
      <c r="F38" s="472">
        <f>'[3]01-TKDD'!D40</f>
        <v>4677.344</v>
      </c>
      <c r="G38" s="472">
        <f>'[4]01-TKDD'!D40</f>
        <v>515.0528</v>
      </c>
      <c r="H38" s="472">
        <f>'[5]01-TKDD'!D40</f>
        <v>4710.2065</v>
      </c>
      <c r="I38" s="472">
        <f>'[6]01-TKDD'!D40</f>
        <v>0</v>
      </c>
      <c r="J38" s="472">
        <f>'[7]01-TKDD'!D40</f>
        <v>0</v>
      </c>
      <c r="K38" s="472">
        <f>'[8]01-TKDD'!D40</f>
        <v>1163.7653</v>
      </c>
      <c r="L38" s="472">
        <f>'[9]01-TKDD'!D40</f>
        <v>0</v>
      </c>
      <c r="M38" s="472">
        <f>'[10]01-TKDD'!D40</f>
        <v>0</v>
      </c>
      <c r="N38" s="472">
        <f>'[11]01-TKDD'!D40</f>
        <v>0</v>
      </c>
      <c r="O38" s="472">
        <f>'[12]01-TKDD'!D40</f>
        <v>138.28</v>
      </c>
      <c r="P38" s="472">
        <f>'[13]01-TKDD'!D40</f>
        <v>5757.274</v>
      </c>
      <c r="Q38" s="472">
        <f>'[15]01-TKDD'!D40</f>
        <v>620.86</v>
      </c>
      <c r="R38" s="472">
        <f>'[14]01-TKDD'!D40</f>
        <v>0</v>
      </c>
    </row>
    <row r="39" spans="1:18" ht="15" customHeight="1">
      <c r="A39" s="147" t="s">
        <v>184</v>
      </c>
      <c r="B39" s="148" t="s">
        <v>185</v>
      </c>
      <c r="C39" s="149" t="s">
        <v>186</v>
      </c>
      <c r="D39" s="471">
        <f t="shared" si="0"/>
        <v>0</v>
      </c>
      <c r="E39" s="472">
        <f>'[2]01-TKDD'!D41</f>
        <v>0</v>
      </c>
      <c r="F39" s="472">
        <f>'[3]01-TKDD'!D41</f>
        <v>0</v>
      </c>
      <c r="G39" s="472">
        <f>'[4]01-TKDD'!D41</f>
        <v>0</v>
      </c>
      <c r="H39" s="472">
        <f>'[5]01-TKDD'!D41</f>
        <v>0</v>
      </c>
      <c r="I39" s="472">
        <f>'[6]01-TKDD'!D41</f>
        <v>0</v>
      </c>
      <c r="J39" s="472">
        <f>'[7]01-TKDD'!D41</f>
        <v>0</v>
      </c>
      <c r="K39" s="472">
        <f>'[8]01-TKDD'!D41</f>
        <v>0</v>
      </c>
      <c r="L39" s="472">
        <f>'[9]01-TKDD'!D41</f>
        <v>0</v>
      </c>
      <c r="M39" s="472">
        <f>'[10]01-TKDD'!D41</f>
        <v>0</v>
      </c>
      <c r="N39" s="472">
        <f>'[11]01-TKDD'!D41</f>
        <v>0</v>
      </c>
      <c r="O39" s="472">
        <f>'[12]01-TKDD'!D41</f>
        <v>0</v>
      </c>
      <c r="P39" s="472">
        <f>'[13]01-TKDD'!D41</f>
        <v>0</v>
      </c>
      <c r="Q39" s="472">
        <f>'[15]01-TKDD'!D41</f>
        <v>0</v>
      </c>
      <c r="R39" s="472">
        <f>'[14]01-TKDD'!D41</f>
        <v>0</v>
      </c>
    </row>
    <row r="40" spans="1:18" s="63" customFormat="1" ht="15" customHeight="1">
      <c r="A40" s="144">
        <v>3</v>
      </c>
      <c r="B40" s="145" t="s">
        <v>187</v>
      </c>
      <c r="C40" s="146" t="s">
        <v>188</v>
      </c>
      <c r="D40" s="467">
        <f t="shared" si="0"/>
        <v>4.4897</v>
      </c>
      <c r="E40" s="468">
        <f>'[2]01-TKDD'!D42</f>
        <v>0</v>
      </c>
      <c r="F40" s="468">
        <f>'[3]01-TKDD'!D42</f>
        <v>0</v>
      </c>
      <c r="G40" s="468">
        <f>'[4]01-TKDD'!D42</f>
        <v>0</v>
      </c>
      <c r="H40" s="468">
        <f>'[5]01-TKDD'!D42</f>
        <v>0</v>
      </c>
      <c r="I40" s="468">
        <f>'[6]01-TKDD'!D42</f>
        <v>1.63</v>
      </c>
      <c r="J40" s="468">
        <f>'[7]01-TKDD'!D42</f>
        <v>0</v>
      </c>
      <c r="K40" s="468">
        <f>'[8]01-TKDD'!D42</f>
        <v>0</v>
      </c>
      <c r="L40" s="468">
        <f>'[9]01-TKDD'!D42</f>
        <v>0</v>
      </c>
      <c r="M40" s="468">
        <f>'[10]01-TKDD'!D42</f>
        <v>0.16</v>
      </c>
      <c r="N40" s="468">
        <f>'[11]01-TKDD'!D42</f>
        <v>0.59</v>
      </c>
      <c r="O40" s="468">
        <f>'[12]01-TKDD'!D42</f>
        <v>0</v>
      </c>
      <c r="P40" s="468">
        <f>'[13]01-TKDD'!D42</f>
        <v>0</v>
      </c>
      <c r="Q40" s="468">
        <f>'[15]01-TKDD'!D42</f>
        <v>0</v>
      </c>
      <c r="R40" s="468">
        <f>'[14]01-TKDD'!D42</f>
        <v>2.1097</v>
      </c>
    </row>
    <row r="41" spans="1:18" ht="15" customHeight="1">
      <c r="A41" s="147" t="s">
        <v>189</v>
      </c>
      <c r="B41" s="148" t="s">
        <v>190</v>
      </c>
      <c r="C41" s="149" t="s">
        <v>191</v>
      </c>
      <c r="D41" s="471">
        <f t="shared" si="0"/>
        <v>0</v>
      </c>
      <c r="E41" s="472">
        <f>'[2]01-TKDD'!D43</f>
        <v>0</v>
      </c>
      <c r="F41" s="472">
        <f>'[3]01-TKDD'!D43</f>
        <v>0</v>
      </c>
      <c r="G41" s="472">
        <f>'[4]01-TKDD'!D43</f>
        <v>0</v>
      </c>
      <c r="H41" s="472">
        <f>'[5]01-TKDD'!D43</f>
        <v>0</v>
      </c>
      <c r="I41" s="472">
        <f>'[6]01-TKDD'!D43</f>
        <v>0</v>
      </c>
      <c r="J41" s="472">
        <f>'[7]01-TKDD'!D43</f>
        <v>0</v>
      </c>
      <c r="K41" s="472">
        <f>'[8]01-TKDD'!D43</f>
        <v>0</v>
      </c>
      <c r="L41" s="472">
        <f>'[9]01-TKDD'!D43</f>
        <v>0</v>
      </c>
      <c r="M41" s="472">
        <f>'[10]01-TKDD'!D43</f>
        <v>0</v>
      </c>
      <c r="N41" s="472">
        <f>'[11]01-TKDD'!D43</f>
        <v>0</v>
      </c>
      <c r="O41" s="472">
        <f>'[12]01-TKDD'!D43</f>
        <v>0</v>
      </c>
      <c r="P41" s="472">
        <f>'[13]01-TKDD'!D43</f>
        <v>0</v>
      </c>
      <c r="Q41" s="472">
        <f>'[15]01-TKDD'!D43</f>
        <v>0</v>
      </c>
      <c r="R41" s="472">
        <f>'[14]01-TKDD'!D43</f>
        <v>0</v>
      </c>
    </row>
    <row r="42" spans="1:18" ht="15" customHeight="1">
      <c r="A42" s="147" t="s">
        <v>192</v>
      </c>
      <c r="B42" s="148" t="s">
        <v>193</v>
      </c>
      <c r="C42" s="149" t="s">
        <v>194</v>
      </c>
      <c r="D42" s="471">
        <f t="shared" si="0"/>
        <v>2.38</v>
      </c>
      <c r="E42" s="472">
        <f>'[2]01-TKDD'!D44</f>
        <v>0</v>
      </c>
      <c r="F42" s="472">
        <f>'[3]01-TKDD'!D44</f>
        <v>0</v>
      </c>
      <c r="G42" s="472">
        <f>'[4]01-TKDD'!D44</f>
        <v>0</v>
      </c>
      <c r="H42" s="472">
        <f>'[5]01-TKDD'!D44</f>
        <v>0</v>
      </c>
      <c r="I42" s="472">
        <f>'[6]01-TKDD'!D44</f>
        <v>1.63</v>
      </c>
      <c r="J42" s="472">
        <f>'[7]01-TKDD'!D44</f>
        <v>0</v>
      </c>
      <c r="K42" s="472">
        <f>'[8]01-TKDD'!D44</f>
        <v>0</v>
      </c>
      <c r="L42" s="472">
        <f>'[9]01-TKDD'!D44</f>
        <v>0</v>
      </c>
      <c r="M42" s="472">
        <f>'[10]01-TKDD'!D44</f>
        <v>0.16</v>
      </c>
      <c r="N42" s="472">
        <f>'[11]01-TKDD'!D44</f>
        <v>0.59</v>
      </c>
      <c r="O42" s="472">
        <f>'[12]01-TKDD'!D44</f>
        <v>0</v>
      </c>
      <c r="P42" s="472">
        <f>'[13]01-TKDD'!D44</f>
        <v>0</v>
      </c>
      <c r="Q42" s="472">
        <f>'[15]01-TKDD'!D44</f>
        <v>0</v>
      </c>
      <c r="R42" s="472">
        <f>'[14]01-TKDD'!D44</f>
        <v>0</v>
      </c>
    </row>
    <row r="43" spans="1:18" ht="15" customHeight="1">
      <c r="A43" s="147" t="s">
        <v>195</v>
      </c>
      <c r="B43" s="148" t="s">
        <v>196</v>
      </c>
      <c r="C43" s="149" t="s">
        <v>197</v>
      </c>
      <c r="D43" s="471">
        <f t="shared" si="0"/>
        <v>2.1097</v>
      </c>
      <c r="E43" s="472">
        <f>'[2]01-TKDD'!D45</f>
        <v>0</v>
      </c>
      <c r="F43" s="472">
        <f>'[3]01-TKDD'!D45</f>
        <v>0</v>
      </c>
      <c r="G43" s="472">
        <f>'[4]01-TKDD'!D45</f>
        <v>0</v>
      </c>
      <c r="H43" s="472">
        <f>'[5]01-TKDD'!D45</f>
        <v>0</v>
      </c>
      <c r="I43" s="472">
        <f>'[6]01-TKDD'!D45</f>
        <v>0</v>
      </c>
      <c r="J43" s="472">
        <f>'[7]01-TKDD'!D45</f>
        <v>0</v>
      </c>
      <c r="K43" s="472">
        <f>'[8]01-TKDD'!D45</f>
        <v>0</v>
      </c>
      <c r="L43" s="472">
        <f>'[9]01-TKDD'!D45</f>
        <v>0</v>
      </c>
      <c r="M43" s="472">
        <f>'[10]01-TKDD'!D45</f>
        <v>0</v>
      </c>
      <c r="N43" s="472">
        <f>'[11]01-TKDD'!D45</f>
        <v>0</v>
      </c>
      <c r="O43" s="472">
        <f>'[12]01-TKDD'!D45</f>
        <v>0</v>
      </c>
      <c r="P43" s="472">
        <f>'[13]01-TKDD'!D45</f>
        <v>0</v>
      </c>
      <c r="Q43" s="472">
        <f>'[15]01-TKDD'!D45</f>
        <v>0</v>
      </c>
      <c r="R43" s="472">
        <f>'[14]01-TKDD'!D45</f>
        <v>2.1097</v>
      </c>
    </row>
    <row r="44" spans="1:18" s="63" customFormat="1" ht="15" customHeight="1">
      <c r="A44" s="144" t="s">
        <v>253</v>
      </c>
      <c r="B44" s="145" t="s">
        <v>297</v>
      </c>
      <c r="C44" s="146" t="s">
        <v>255</v>
      </c>
      <c r="D44" s="467">
        <f t="shared" si="0"/>
        <v>0</v>
      </c>
      <c r="E44" s="468">
        <f>'[2]01-TKDD'!D46</f>
        <v>0</v>
      </c>
      <c r="F44" s="468">
        <f>'[3]01-TKDD'!D46</f>
        <v>0</v>
      </c>
      <c r="G44" s="468">
        <f>'[4]01-TKDD'!D46</f>
        <v>0</v>
      </c>
      <c r="H44" s="468">
        <f>'[5]01-TKDD'!D46</f>
        <v>0</v>
      </c>
      <c r="I44" s="468">
        <f>'[6]01-TKDD'!D46</f>
        <v>0</v>
      </c>
      <c r="J44" s="468">
        <f>'[7]01-TKDD'!D46</f>
        <v>0</v>
      </c>
      <c r="K44" s="468">
        <f>'[8]01-TKDD'!D46</f>
        <v>0</v>
      </c>
      <c r="L44" s="468">
        <f>'[9]01-TKDD'!D46</f>
        <v>0</v>
      </c>
      <c r="M44" s="468">
        <f>'[10]01-TKDD'!D46</f>
        <v>0</v>
      </c>
      <c r="N44" s="468">
        <f>'[11]01-TKDD'!D46</f>
        <v>0</v>
      </c>
      <c r="O44" s="468">
        <f>'[12]01-TKDD'!D46</f>
        <v>0</v>
      </c>
      <c r="P44" s="468">
        <f>'[13]01-TKDD'!D46</f>
        <v>0</v>
      </c>
      <c r="Q44" s="468">
        <f>'[15]01-TKDD'!D46</f>
        <v>0</v>
      </c>
      <c r="R44" s="468">
        <f>'[14]01-TKDD'!D46</f>
        <v>0</v>
      </c>
    </row>
    <row r="45" spans="1:18" ht="15" customHeight="1">
      <c r="A45" s="147">
        <v>1</v>
      </c>
      <c r="B45" s="148" t="s">
        <v>256</v>
      </c>
      <c r="C45" s="149" t="s">
        <v>257</v>
      </c>
      <c r="D45" s="471">
        <f t="shared" si="0"/>
        <v>0</v>
      </c>
      <c r="E45" s="472">
        <f>'[2]01-TKDD'!D47</f>
        <v>0</v>
      </c>
      <c r="F45" s="472">
        <f>'[3]01-TKDD'!D47</f>
        <v>0</v>
      </c>
      <c r="G45" s="472">
        <f>'[4]01-TKDD'!D47</f>
        <v>0</v>
      </c>
      <c r="H45" s="472">
        <f>'[5]01-TKDD'!D47</f>
        <v>0</v>
      </c>
      <c r="I45" s="472">
        <f>'[6]01-TKDD'!D47</f>
        <v>0</v>
      </c>
      <c r="J45" s="472">
        <f>'[7]01-TKDD'!D47</f>
        <v>0</v>
      </c>
      <c r="K45" s="472">
        <f>'[8]01-TKDD'!D47</f>
        <v>0</v>
      </c>
      <c r="L45" s="472">
        <f>'[9]01-TKDD'!D47</f>
        <v>0</v>
      </c>
      <c r="M45" s="472">
        <f>'[10]01-TKDD'!D47</f>
        <v>0</v>
      </c>
      <c r="N45" s="472">
        <f>'[11]01-TKDD'!D47</f>
        <v>0</v>
      </c>
      <c r="O45" s="472">
        <f>'[12]01-TKDD'!D47</f>
        <v>0</v>
      </c>
      <c r="P45" s="472">
        <f>'[13]01-TKDD'!D47</f>
        <v>0</v>
      </c>
      <c r="Q45" s="472">
        <f>'[15]01-TKDD'!D47</f>
        <v>0</v>
      </c>
      <c r="R45" s="472">
        <f>'[14]01-TKDD'!D47</f>
        <v>0</v>
      </c>
    </row>
    <row r="46" spans="1:18" ht="15" customHeight="1">
      <c r="A46" s="147">
        <v>2</v>
      </c>
      <c r="B46" s="148" t="s">
        <v>258</v>
      </c>
      <c r="C46" s="149" t="s">
        <v>259</v>
      </c>
      <c r="D46" s="471">
        <f t="shared" si="0"/>
        <v>0</v>
      </c>
      <c r="E46" s="472">
        <f>'[2]01-TKDD'!D48</f>
        <v>0</v>
      </c>
      <c r="F46" s="472">
        <f>'[3]01-TKDD'!D48</f>
        <v>0</v>
      </c>
      <c r="G46" s="472">
        <f>'[4]01-TKDD'!D48</f>
        <v>0</v>
      </c>
      <c r="H46" s="472">
        <f>'[5]01-TKDD'!D48</f>
        <v>0</v>
      </c>
      <c r="I46" s="472">
        <f>'[6]01-TKDD'!D48</f>
        <v>0</v>
      </c>
      <c r="J46" s="472">
        <f>'[7]01-TKDD'!D48</f>
        <v>0</v>
      </c>
      <c r="K46" s="472">
        <f>'[8]01-TKDD'!D48</f>
        <v>0</v>
      </c>
      <c r="L46" s="472">
        <f>'[9]01-TKDD'!D48</f>
        <v>0</v>
      </c>
      <c r="M46" s="472">
        <f>'[10]01-TKDD'!D48</f>
        <v>0</v>
      </c>
      <c r="N46" s="472">
        <f>'[11]01-TKDD'!D48</f>
        <v>0</v>
      </c>
      <c r="O46" s="472">
        <f>'[12]01-TKDD'!D48</f>
        <v>0</v>
      </c>
      <c r="P46" s="472">
        <f>'[13]01-TKDD'!D48</f>
        <v>0</v>
      </c>
      <c r="Q46" s="472">
        <f>'[15]01-TKDD'!D48</f>
        <v>0</v>
      </c>
      <c r="R46" s="472">
        <f>'[14]01-TKDD'!D48</f>
        <v>0</v>
      </c>
    </row>
    <row r="47" spans="1:18" ht="15" customHeight="1">
      <c r="A47" s="187">
        <v>3</v>
      </c>
      <c r="B47" s="188" t="s">
        <v>260</v>
      </c>
      <c r="C47" s="189" t="s">
        <v>261</v>
      </c>
      <c r="D47" s="473">
        <f t="shared" si="0"/>
        <v>0</v>
      </c>
      <c r="E47" s="474">
        <f>'[2]01-TKDD'!D49</f>
        <v>0</v>
      </c>
      <c r="F47" s="474">
        <f>'[3]01-TKDD'!D49</f>
        <v>0</v>
      </c>
      <c r="G47" s="474">
        <f>'[4]01-TKDD'!D49</f>
        <v>0</v>
      </c>
      <c r="H47" s="474">
        <f>'[5]01-TKDD'!D49</f>
        <v>0</v>
      </c>
      <c r="I47" s="474">
        <f>'[6]01-TKDD'!D49</f>
        <v>0</v>
      </c>
      <c r="J47" s="474">
        <f>'[7]01-TKDD'!D49</f>
        <v>0</v>
      </c>
      <c r="K47" s="474">
        <f>'[8]01-TKDD'!D49</f>
        <v>0</v>
      </c>
      <c r="L47" s="474">
        <f>'[9]01-TKDD'!D49</f>
        <v>0</v>
      </c>
      <c r="M47" s="474">
        <f>'[10]01-TKDD'!D49</f>
        <v>0</v>
      </c>
      <c r="N47" s="474">
        <f>'[11]01-TKDD'!D49</f>
        <v>0</v>
      </c>
      <c r="O47" s="474">
        <f>'[12]01-TKDD'!D49</f>
        <v>0</v>
      </c>
      <c r="P47" s="474">
        <f>'[13]01-TKDD'!D49</f>
        <v>0</v>
      </c>
      <c r="Q47" s="474">
        <f>'[15]01-TKDD'!D49</f>
        <v>0</v>
      </c>
      <c r="R47" s="474">
        <f>'[14]01-TKDD'!D49</f>
        <v>0</v>
      </c>
    </row>
    <row r="48" spans="1:18" ht="12.75" customHeight="1">
      <c r="A48" s="534" t="s">
        <v>451</v>
      </c>
      <c r="B48" s="534"/>
      <c r="C48" s="534"/>
      <c r="D48" s="54"/>
      <c r="E48" s="534"/>
      <c r="F48" s="534"/>
      <c r="G48" s="535"/>
      <c r="H48" s="535"/>
      <c r="I48" s="535"/>
      <c r="J48" s="535"/>
      <c r="K48" s="132"/>
      <c r="L48" s="132"/>
      <c r="M48" s="534" t="s">
        <v>452</v>
      </c>
      <c r="N48" s="534"/>
      <c r="O48" s="534"/>
      <c r="P48" s="534"/>
      <c r="Q48" s="534"/>
      <c r="R48" s="534"/>
    </row>
    <row r="49" spans="1:19" s="63" customFormat="1" ht="12.75" customHeight="1">
      <c r="A49" s="500" t="s">
        <v>467</v>
      </c>
      <c r="B49" s="500"/>
      <c r="C49" s="500"/>
      <c r="D49" s="55"/>
      <c r="E49" s="533"/>
      <c r="F49" s="533"/>
      <c r="G49" s="517"/>
      <c r="H49" s="517"/>
      <c r="I49" s="517"/>
      <c r="J49" s="517"/>
      <c r="K49" s="249"/>
      <c r="L49" s="55"/>
      <c r="M49" s="533" t="s">
        <v>448</v>
      </c>
      <c r="N49" s="533"/>
      <c r="O49" s="533"/>
      <c r="P49" s="533"/>
      <c r="Q49" s="533"/>
      <c r="R49" s="533"/>
      <c r="S49" s="250"/>
    </row>
    <row r="50" spans="1:19" s="63" customFormat="1" ht="12.75" customHeight="1">
      <c r="A50" s="500" t="s">
        <v>468</v>
      </c>
      <c r="B50" s="500"/>
      <c r="C50" s="500"/>
      <c r="D50" s="55"/>
      <c r="E50" s="533"/>
      <c r="F50" s="533"/>
      <c r="G50" s="533"/>
      <c r="H50" s="533"/>
      <c r="I50" s="533"/>
      <c r="J50" s="533"/>
      <c r="K50" s="241"/>
      <c r="L50" s="241"/>
      <c r="M50" s="241"/>
      <c r="N50" s="241"/>
      <c r="O50" s="241"/>
      <c r="P50" s="241"/>
      <c r="Q50" s="241"/>
      <c r="R50" s="241"/>
      <c r="S50" s="251"/>
    </row>
    <row r="51" s="63" customFormat="1" ht="12.75"/>
    <row r="52" spans="2:1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</row>
    <row r="53" spans="4:18" ht="12.75"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</row>
    <row r="54" spans="4:18" ht="12.75"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</row>
    <row r="55" s="463" customFormat="1" ht="12.75"/>
    <row r="62" ht="12.75">
      <c r="B62" s="8"/>
    </row>
  </sheetData>
  <sheetProtection/>
  <mergeCells count="22">
    <mergeCell ref="D1:N1"/>
    <mergeCell ref="D2:N2"/>
    <mergeCell ref="D3:N3"/>
    <mergeCell ref="D4:N4"/>
    <mergeCell ref="P4:R4"/>
    <mergeCell ref="P5:R5"/>
    <mergeCell ref="A6:A7"/>
    <mergeCell ref="B6:B7"/>
    <mergeCell ref="C6:C7"/>
    <mergeCell ref="D6:D7"/>
    <mergeCell ref="E6:R6"/>
    <mergeCell ref="A48:C48"/>
    <mergeCell ref="E48:F48"/>
    <mergeCell ref="G48:J48"/>
    <mergeCell ref="M48:R48"/>
    <mergeCell ref="A49:C49"/>
    <mergeCell ref="E49:F49"/>
    <mergeCell ref="G49:J49"/>
    <mergeCell ref="M49:R49"/>
    <mergeCell ref="A50:C50"/>
    <mergeCell ref="E50:F50"/>
    <mergeCell ref="G50:J50"/>
  </mergeCells>
  <printOptions horizontalCentered="1"/>
  <pageMargins left="0.61" right="0.511811023622047" top="0.32" bottom="0.31496062992126" header="0.31496062992126" footer="0.31496062992126"/>
  <pageSetup horizontalDpi="600" verticalDpi="600" orientation="landscape" paperSize="8" r:id="rId1"/>
  <headerFooter alignWithMargins="0">
    <oddFooter>&amp;R53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CR52"/>
  <sheetViews>
    <sheetView zoomScale="90" zoomScaleNormal="90" workbookViewId="0" topLeftCell="A1">
      <pane xSplit="3" ySplit="11" topLeftCell="D36" activePane="bottomRight" state="frozen"/>
      <selection pane="topLeft" activeCell="Y8" sqref="Y8"/>
      <selection pane="topRight" activeCell="Y8" sqref="Y8"/>
      <selection pane="bottomLeft" activeCell="Y8" sqref="Y8"/>
      <selection pane="bottomRight" activeCell="A45" sqref="A45:C46"/>
    </sheetView>
  </sheetViews>
  <sheetFormatPr defaultColWidth="9.140625" defaultRowHeight="15.75" customHeight="1"/>
  <cols>
    <col min="1" max="1" width="6.421875" style="4" bestFit="1" customWidth="1"/>
    <col min="2" max="2" width="49.00390625" style="7" customWidth="1"/>
    <col min="3" max="3" width="8.00390625" style="52" customWidth="1"/>
    <col min="4" max="4" width="14.00390625" style="7" customWidth="1"/>
    <col min="5" max="9" width="11.7109375" style="7" customWidth="1"/>
    <col min="10" max="10" width="15.421875" style="7" customWidth="1"/>
    <col min="11" max="11" width="12.7109375" style="7" customWidth="1"/>
    <col min="12" max="12" width="13.28125" style="7" customWidth="1"/>
    <col min="13" max="13" width="12.8515625" style="7" customWidth="1"/>
    <col min="14" max="16384" width="9.140625" style="7" customWidth="1"/>
  </cols>
  <sheetData>
    <row r="1" spans="2:13" ht="17.25" customHeight="1">
      <c r="B1" s="32"/>
      <c r="C1" s="33"/>
      <c r="D1" s="558" t="s">
        <v>33</v>
      </c>
      <c r="E1" s="558"/>
      <c r="F1" s="558"/>
      <c r="G1" s="558"/>
      <c r="H1" s="558"/>
      <c r="I1" s="558"/>
      <c r="J1" s="558"/>
      <c r="L1" s="136" t="s">
        <v>308</v>
      </c>
      <c r="M1" s="18"/>
    </row>
    <row r="2" spans="2:13" ht="17.25" customHeight="1">
      <c r="B2" s="32"/>
      <c r="C2" s="33"/>
      <c r="D2" s="559" t="s">
        <v>34</v>
      </c>
      <c r="E2" s="559"/>
      <c r="F2" s="559"/>
      <c r="G2" s="559"/>
      <c r="H2" s="559"/>
      <c r="I2" s="559"/>
      <c r="J2" s="559"/>
      <c r="L2" s="136"/>
      <c r="M2" s="18"/>
    </row>
    <row r="3" spans="2:13" ht="17.25" customHeight="1">
      <c r="B3" s="154" t="s">
        <v>223</v>
      </c>
      <c r="C3" s="33"/>
      <c r="D3" s="558" t="s">
        <v>298</v>
      </c>
      <c r="E3" s="558"/>
      <c r="F3" s="558"/>
      <c r="G3" s="558"/>
      <c r="H3" s="558"/>
      <c r="I3" s="558"/>
      <c r="J3" s="558"/>
      <c r="K3" s="558"/>
      <c r="L3" s="136" t="s">
        <v>424</v>
      </c>
      <c r="M3" s="34"/>
    </row>
    <row r="4" spans="3:13" ht="17.25" customHeight="1">
      <c r="C4" s="33"/>
      <c r="D4" s="558" t="s">
        <v>299</v>
      </c>
      <c r="E4" s="558"/>
      <c r="F4" s="558"/>
      <c r="G4" s="558"/>
      <c r="H4" s="558"/>
      <c r="I4" s="558"/>
      <c r="J4" s="558"/>
      <c r="K4" s="558"/>
      <c r="L4" s="136" t="s">
        <v>38</v>
      </c>
      <c r="M4" s="12"/>
    </row>
    <row r="5" spans="2:16" ht="17.25" customHeight="1">
      <c r="B5" s="28"/>
      <c r="C5" s="33"/>
      <c r="D5" s="534" t="s">
        <v>453</v>
      </c>
      <c r="E5" s="534"/>
      <c r="F5" s="534"/>
      <c r="G5" s="534"/>
      <c r="H5" s="534"/>
      <c r="I5" s="534"/>
      <c r="J5" s="534"/>
      <c r="K5" s="23"/>
      <c r="L5" s="23"/>
      <c r="P5" s="35"/>
    </row>
    <row r="6" spans="2:16" ht="12.75" customHeight="1">
      <c r="B6" s="28"/>
      <c r="C6" s="36"/>
      <c r="D6" s="60"/>
      <c r="E6" s="60"/>
      <c r="F6" s="60"/>
      <c r="G6" s="60"/>
      <c r="H6" s="60"/>
      <c r="I6" s="60"/>
      <c r="J6" s="60"/>
      <c r="K6" s="560" t="s">
        <v>230</v>
      </c>
      <c r="L6" s="560"/>
      <c r="M6" s="560"/>
      <c r="P6" s="35"/>
    </row>
    <row r="7" spans="1:13" s="12" customFormat="1" ht="15.75" customHeight="1">
      <c r="A7" s="541" t="s">
        <v>39</v>
      </c>
      <c r="B7" s="541" t="s">
        <v>300</v>
      </c>
      <c r="C7" s="539" t="s">
        <v>41</v>
      </c>
      <c r="D7" s="557" t="s">
        <v>301</v>
      </c>
      <c r="E7" s="557"/>
      <c r="F7" s="557"/>
      <c r="G7" s="557"/>
      <c r="H7" s="557"/>
      <c r="I7" s="557"/>
      <c r="J7" s="557"/>
      <c r="K7" s="557"/>
      <c r="L7" s="557"/>
      <c r="M7" s="557"/>
    </row>
    <row r="8" spans="1:13" s="12" customFormat="1" ht="15.75" customHeight="1">
      <c r="A8" s="541" t="s">
        <v>199</v>
      </c>
      <c r="B8" s="541"/>
      <c r="C8" s="539"/>
      <c r="D8" s="536" t="s">
        <v>234</v>
      </c>
      <c r="E8" s="536" t="s">
        <v>235</v>
      </c>
      <c r="F8" s="536" t="s">
        <v>236</v>
      </c>
      <c r="G8" s="536"/>
      <c r="H8" s="536"/>
      <c r="I8" s="536"/>
      <c r="J8" s="536" t="s">
        <v>237</v>
      </c>
      <c r="K8" s="536"/>
      <c r="L8" s="536" t="s">
        <v>238</v>
      </c>
      <c r="M8" s="536" t="s">
        <v>239</v>
      </c>
    </row>
    <row r="9" spans="1:13" s="12" customFormat="1" ht="15.75" customHeight="1">
      <c r="A9" s="541"/>
      <c r="B9" s="541" t="s">
        <v>200</v>
      </c>
      <c r="C9" s="539"/>
      <c r="D9" s="536"/>
      <c r="E9" s="537"/>
      <c r="F9" s="536" t="s">
        <v>244</v>
      </c>
      <c r="G9" s="538" t="s">
        <v>302</v>
      </c>
      <c r="H9" s="538" t="s">
        <v>246</v>
      </c>
      <c r="I9" s="536" t="s">
        <v>303</v>
      </c>
      <c r="J9" s="536" t="s">
        <v>248</v>
      </c>
      <c r="K9" s="536" t="s">
        <v>249</v>
      </c>
      <c r="L9" s="537"/>
      <c r="M9" s="536"/>
    </row>
    <row r="10" spans="1:18" s="12" customFormat="1" ht="34.5" customHeight="1">
      <c r="A10" s="541"/>
      <c r="B10" s="541"/>
      <c r="C10" s="540"/>
      <c r="D10" s="536"/>
      <c r="E10" s="537"/>
      <c r="F10" s="537"/>
      <c r="G10" s="536"/>
      <c r="H10" s="536"/>
      <c r="I10" s="537"/>
      <c r="J10" s="536"/>
      <c r="K10" s="536"/>
      <c r="L10" s="537"/>
      <c r="M10" s="536"/>
      <c r="Q10" s="37"/>
      <c r="R10" s="37"/>
    </row>
    <row r="11" spans="1:96" s="39" customFormat="1" ht="12.75">
      <c r="A11" s="226" t="s">
        <v>201</v>
      </c>
      <c r="B11" s="226" t="s">
        <v>202</v>
      </c>
      <c r="C11" s="226" t="s">
        <v>203</v>
      </c>
      <c r="D11" s="226" t="s">
        <v>304</v>
      </c>
      <c r="E11" s="226" t="s">
        <v>285</v>
      </c>
      <c r="F11" s="226" t="s">
        <v>251</v>
      </c>
      <c r="G11" s="227">
        <v>-7</v>
      </c>
      <c r="H11" s="227">
        <v>-8</v>
      </c>
      <c r="I11" s="227">
        <v>-9</v>
      </c>
      <c r="J11" s="227">
        <v>-10</v>
      </c>
      <c r="K11" s="227">
        <v>-11</v>
      </c>
      <c r="L11" s="227">
        <v>-12</v>
      </c>
      <c r="M11" s="227">
        <v>-13</v>
      </c>
      <c r="N11" s="13"/>
      <c r="O11" s="38"/>
      <c r="P11" s="38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</row>
    <row r="12" spans="1:18" s="375" customFormat="1" ht="15" customHeight="1">
      <c r="A12" s="141"/>
      <c r="B12" s="142" t="s">
        <v>305</v>
      </c>
      <c r="C12" s="197"/>
      <c r="D12" s="414">
        <f>D13+D26</f>
        <v>0</v>
      </c>
      <c r="E12" s="414">
        <f>E13+E26</f>
        <v>0</v>
      </c>
      <c r="F12" s="414">
        <f aca="true" t="shared" si="0" ref="F12:M12">F13+F26</f>
        <v>0</v>
      </c>
      <c r="G12" s="414">
        <f t="shared" si="0"/>
        <v>0</v>
      </c>
      <c r="H12" s="414">
        <f t="shared" si="0"/>
        <v>0</v>
      </c>
      <c r="I12" s="414">
        <f t="shared" si="0"/>
        <v>0</v>
      </c>
      <c r="J12" s="414">
        <f t="shared" si="0"/>
        <v>0</v>
      </c>
      <c r="K12" s="414">
        <f t="shared" si="0"/>
        <v>0</v>
      </c>
      <c r="L12" s="414">
        <f t="shared" si="0"/>
        <v>0</v>
      </c>
      <c r="M12" s="414">
        <f t="shared" si="0"/>
        <v>0</v>
      </c>
      <c r="N12" s="374"/>
      <c r="Q12" s="376"/>
      <c r="R12" s="377"/>
    </row>
    <row r="13" spans="1:18" s="379" customFormat="1" ht="15" customHeight="1">
      <c r="A13" s="144">
        <v>1</v>
      </c>
      <c r="B13" s="145" t="s">
        <v>46</v>
      </c>
      <c r="C13" s="146" t="s">
        <v>47</v>
      </c>
      <c r="D13" s="415">
        <f>D14+D19+D23+D24+D25</f>
        <v>0</v>
      </c>
      <c r="E13" s="415">
        <f>E14+E19+E23+E24+E25</f>
        <v>0</v>
      </c>
      <c r="F13" s="415">
        <f aca="true" t="shared" si="1" ref="F13:M13">F14+F19+F23+F24+F25</f>
        <v>0</v>
      </c>
      <c r="G13" s="415">
        <f t="shared" si="1"/>
        <v>0</v>
      </c>
      <c r="H13" s="415">
        <f t="shared" si="1"/>
        <v>0</v>
      </c>
      <c r="I13" s="415">
        <f t="shared" si="1"/>
        <v>0</v>
      </c>
      <c r="J13" s="415">
        <f t="shared" si="1"/>
        <v>0</v>
      </c>
      <c r="K13" s="415">
        <f t="shared" si="1"/>
        <v>0</v>
      </c>
      <c r="L13" s="415">
        <f t="shared" si="1"/>
        <v>0</v>
      </c>
      <c r="M13" s="415">
        <f t="shared" si="1"/>
        <v>0</v>
      </c>
      <c r="N13" s="378"/>
      <c r="Q13" s="380"/>
      <c r="R13" s="381"/>
    </row>
    <row r="14" spans="1:14" s="379" customFormat="1" ht="15" customHeight="1">
      <c r="A14" s="184" t="s">
        <v>48</v>
      </c>
      <c r="B14" s="185" t="s">
        <v>49</v>
      </c>
      <c r="C14" s="186" t="s">
        <v>50</v>
      </c>
      <c r="D14" s="415">
        <f>D15+D18</f>
        <v>0</v>
      </c>
      <c r="E14" s="415">
        <f>E15+E18</f>
        <v>0</v>
      </c>
      <c r="F14" s="415">
        <f aca="true" t="shared" si="2" ref="F14:M14">F15+F18</f>
        <v>0</v>
      </c>
      <c r="G14" s="415">
        <f t="shared" si="2"/>
        <v>0</v>
      </c>
      <c r="H14" s="415">
        <f t="shared" si="2"/>
        <v>0</v>
      </c>
      <c r="I14" s="415">
        <f t="shared" si="2"/>
        <v>0</v>
      </c>
      <c r="J14" s="415">
        <f t="shared" si="2"/>
        <v>0</v>
      </c>
      <c r="K14" s="415">
        <f t="shared" si="2"/>
        <v>0</v>
      </c>
      <c r="L14" s="415">
        <f t="shared" si="2"/>
        <v>0</v>
      </c>
      <c r="M14" s="415">
        <f t="shared" si="2"/>
        <v>0</v>
      </c>
      <c r="N14" s="378"/>
    </row>
    <row r="15" spans="1:14" s="43" customFormat="1" ht="15" customHeight="1">
      <c r="A15" s="147" t="s">
        <v>51</v>
      </c>
      <c r="B15" s="148" t="s">
        <v>52</v>
      </c>
      <c r="C15" s="149" t="s">
        <v>53</v>
      </c>
      <c r="D15" s="416">
        <f>D16+D17</f>
        <v>0</v>
      </c>
      <c r="E15" s="416">
        <f aca="true" t="shared" si="3" ref="E15:M15">E16+E17</f>
        <v>0</v>
      </c>
      <c r="F15" s="416">
        <f t="shared" si="3"/>
        <v>0</v>
      </c>
      <c r="G15" s="416">
        <f t="shared" si="3"/>
        <v>0</v>
      </c>
      <c r="H15" s="416">
        <f t="shared" si="3"/>
        <v>0</v>
      </c>
      <c r="I15" s="416">
        <f t="shared" si="3"/>
        <v>0</v>
      </c>
      <c r="J15" s="416">
        <f t="shared" si="3"/>
        <v>0</v>
      </c>
      <c r="K15" s="416">
        <f t="shared" si="3"/>
        <v>0</v>
      </c>
      <c r="L15" s="416">
        <f t="shared" si="3"/>
        <v>0</v>
      </c>
      <c r="M15" s="416">
        <f t="shared" si="3"/>
        <v>0</v>
      </c>
      <c r="N15" s="42"/>
    </row>
    <row r="16" spans="1:25" s="43" customFormat="1" ht="15" customHeight="1">
      <c r="A16" s="147" t="s">
        <v>54</v>
      </c>
      <c r="B16" s="148" t="s">
        <v>55</v>
      </c>
      <c r="C16" s="149" t="s">
        <v>56</v>
      </c>
      <c r="D16" s="416">
        <f>SUM(E16:M16)</f>
        <v>0</v>
      </c>
      <c r="E16" s="412">
        <f>'[2]5a-DGCTH'!E16+'[3]5a-DGCTH'!E16+'[4]5a-DGCTH'!E16+'[5]5a-DGCTH'!E16+'[6]5a-DGCTH'!E16+'[7]5a-DGCTH'!E16+'[8]5a-DGCTH'!E16+'[9]5a-DGCTH'!E16+'[10]5a-DGCTH'!E16+'[11]5a-DGCTH'!E16+'[12]5a-DGCTH'!E16+'[13]5a-DGCTH'!E16+'[14]5a-DGCTH'!E16+'[15]5a-DGCTH'!E16</f>
        <v>0</v>
      </c>
      <c r="F16" s="412">
        <f>'[2]5a-DGCTH'!F16+'[3]5a-DGCTH'!F16+'[4]5a-DGCTH'!F16+'[5]5a-DGCTH'!F16+'[6]5a-DGCTH'!F16+'[7]5a-DGCTH'!F16+'[8]5a-DGCTH'!F16+'[9]5a-DGCTH'!F16+'[10]5a-DGCTH'!F16+'[11]5a-DGCTH'!F16+'[12]5a-DGCTH'!F16+'[13]5a-DGCTH'!F16+'[14]5a-DGCTH'!F16+'[15]5a-DGCTH'!F16</f>
        <v>0</v>
      </c>
      <c r="G16" s="412">
        <f>'[2]5a-DGCTH'!G16+'[3]5a-DGCTH'!G16+'[4]5a-DGCTH'!G16+'[5]5a-DGCTH'!G16+'[6]5a-DGCTH'!G16+'[7]5a-DGCTH'!G16+'[8]5a-DGCTH'!G16+'[9]5a-DGCTH'!G16+'[10]5a-DGCTH'!G16+'[11]5a-DGCTH'!G16+'[12]5a-DGCTH'!G16+'[13]5a-DGCTH'!G16+'[14]5a-DGCTH'!G16+'[15]5a-DGCTH'!G16</f>
        <v>0</v>
      </c>
      <c r="H16" s="412">
        <f>'[2]5a-DGCTH'!H16+'[3]5a-DGCTH'!H16+'[4]5a-DGCTH'!H16+'[5]5a-DGCTH'!H16+'[6]5a-DGCTH'!H16+'[7]5a-DGCTH'!H16+'[8]5a-DGCTH'!H16+'[9]5a-DGCTH'!H16+'[10]5a-DGCTH'!H16+'[11]5a-DGCTH'!H16+'[12]5a-DGCTH'!H16+'[13]5a-DGCTH'!H16+'[14]5a-DGCTH'!H16+'[15]5a-DGCTH'!H16</f>
        <v>0</v>
      </c>
      <c r="I16" s="412">
        <f>'[2]5a-DGCTH'!I16+'[3]5a-DGCTH'!I16+'[4]5a-DGCTH'!I16+'[5]5a-DGCTH'!I16+'[6]5a-DGCTH'!I16+'[7]5a-DGCTH'!I16+'[8]5a-DGCTH'!I16+'[9]5a-DGCTH'!I16+'[10]5a-DGCTH'!I16+'[11]5a-DGCTH'!I16+'[12]5a-DGCTH'!I16+'[13]5a-DGCTH'!I16+'[14]5a-DGCTH'!I16+'[15]5a-DGCTH'!I16</f>
        <v>0</v>
      </c>
      <c r="J16" s="412">
        <f>'[2]5a-DGCTH'!J16+'[3]5a-DGCTH'!J16+'[4]5a-DGCTH'!J16+'[5]5a-DGCTH'!J16+'[6]5a-DGCTH'!J16+'[7]5a-DGCTH'!J16+'[8]5a-DGCTH'!J16+'[9]5a-DGCTH'!J16+'[10]5a-DGCTH'!J16+'[11]5a-DGCTH'!J16+'[12]5a-DGCTH'!J16+'[13]5a-DGCTH'!J16+'[14]5a-DGCTH'!J16+'[15]5a-DGCTH'!J16</f>
        <v>0</v>
      </c>
      <c r="K16" s="412">
        <f>'[2]5a-DGCTH'!K16+'[3]5a-DGCTH'!K16+'[4]5a-DGCTH'!K16+'[5]5a-DGCTH'!K16+'[6]5a-DGCTH'!K16+'[7]5a-DGCTH'!K16+'[8]5a-DGCTH'!K16+'[9]5a-DGCTH'!K16+'[10]5a-DGCTH'!K16+'[11]5a-DGCTH'!K16+'[12]5a-DGCTH'!K16+'[13]5a-DGCTH'!K16+'[14]5a-DGCTH'!K16+'[15]5a-DGCTH'!K16</f>
        <v>0</v>
      </c>
      <c r="L16" s="412">
        <f>'[2]5a-DGCTH'!L16+'[3]5a-DGCTH'!L16+'[4]5a-DGCTH'!L16+'[5]5a-DGCTH'!L16+'[6]5a-DGCTH'!L16+'[7]5a-DGCTH'!L16+'[8]5a-DGCTH'!L16+'[9]5a-DGCTH'!L16+'[10]5a-DGCTH'!L16+'[11]5a-DGCTH'!L16+'[12]5a-DGCTH'!L16+'[13]5a-DGCTH'!L16+'[14]5a-DGCTH'!L16+'[15]5a-DGCTH'!L16</f>
        <v>0</v>
      </c>
      <c r="M16" s="412">
        <f>'[2]5a-DGCTH'!M16+'[3]5a-DGCTH'!M16+'[4]5a-DGCTH'!M16+'[5]5a-DGCTH'!M16+'[6]5a-DGCTH'!M16+'[7]5a-DGCTH'!M16+'[8]5a-DGCTH'!M16+'[9]5a-DGCTH'!M16+'[10]5a-DGCTH'!M16+'[11]5a-DGCTH'!M16+'[12]5a-DGCTH'!M16+'[13]5a-DGCTH'!M16+'[14]5a-DGCTH'!M16+'[15]5a-DGCTH'!M16</f>
        <v>0</v>
      </c>
      <c r="N16" s="42"/>
      <c r="P16" s="553"/>
      <c r="Q16" s="553"/>
      <c r="R16" s="553"/>
      <c r="S16" s="553"/>
      <c r="T16" s="553"/>
      <c r="U16" s="553"/>
      <c r="V16" s="553"/>
      <c r="W16" s="553"/>
      <c r="X16" s="553"/>
      <c r="Y16" s="553"/>
    </row>
    <row r="17" spans="1:14" s="43" customFormat="1" ht="15" customHeight="1">
      <c r="A17" s="147" t="s">
        <v>65</v>
      </c>
      <c r="B17" s="148" t="s">
        <v>66</v>
      </c>
      <c r="C17" s="149" t="s">
        <v>67</v>
      </c>
      <c r="D17" s="416">
        <f>SUM(E17:M17)</f>
        <v>0</v>
      </c>
      <c r="E17" s="412">
        <f>'[2]5a-DGCTH'!E17+'[3]5a-DGCTH'!E17+'[4]5a-DGCTH'!E17+'[5]5a-DGCTH'!E17+'[6]5a-DGCTH'!E17+'[7]5a-DGCTH'!E17+'[8]5a-DGCTH'!E17+'[9]5a-DGCTH'!E17+'[10]5a-DGCTH'!E17+'[11]5a-DGCTH'!E17+'[12]5a-DGCTH'!E17+'[13]5a-DGCTH'!E17+'[14]5a-DGCTH'!E17+'[15]5a-DGCTH'!E17</f>
        <v>0</v>
      </c>
      <c r="F17" s="412">
        <f>'[2]5a-DGCTH'!F17+'[3]5a-DGCTH'!F17+'[4]5a-DGCTH'!F17+'[5]5a-DGCTH'!F17+'[6]5a-DGCTH'!F17+'[7]5a-DGCTH'!F17+'[8]5a-DGCTH'!F17+'[9]5a-DGCTH'!F17+'[10]5a-DGCTH'!F17+'[11]5a-DGCTH'!F17+'[12]5a-DGCTH'!F17+'[13]5a-DGCTH'!F17+'[14]5a-DGCTH'!F17+'[15]5a-DGCTH'!F17</f>
        <v>0</v>
      </c>
      <c r="G17" s="412">
        <f>'[2]5a-DGCTH'!G17+'[3]5a-DGCTH'!G17+'[4]5a-DGCTH'!G17+'[5]5a-DGCTH'!G17+'[6]5a-DGCTH'!G17+'[7]5a-DGCTH'!G17+'[8]5a-DGCTH'!G17+'[9]5a-DGCTH'!G17+'[10]5a-DGCTH'!G17+'[11]5a-DGCTH'!G17+'[12]5a-DGCTH'!G17+'[13]5a-DGCTH'!G17+'[14]5a-DGCTH'!G17+'[15]5a-DGCTH'!G17</f>
        <v>0</v>
      </c>
      <c r="H17" s="412">
        <f>'[2]5a-DGCTH'!H17+'[3]5a-DGCTH'!H17+'[4]5a-DGCTH'!H17+'[5]5a-DGCTH'!H17+'[6]5a-DGCTH'!H17+'[7]5a-DGCTH'!H17+'[8]5a-DGCTH'!H17+'[9]5a-DGCTH'!H17+'[10]5a-DGCTH'!H17+'[11]5a-DGCTH'!H17+'[12]5a-DGCTH'!H17+'[13]5a-DGCTH'!H17+'[14]5a-DGCTH'!H17+'[15]5a-DGCTH'!H17</f>
        <v>0</v>
      </c>
      <c r="I17" s="412">
        <f>'[2]5a-DGCTH'!I17+'[3]5a-DGCTH'!I17+'[4]5a-DGCTH'!I17+'[5]5a-DGCTH'!I17+'[6]5a-DGCTH'!I17+'[7]5a-DGCTH'!I17+'[8]5a-DGCTH'!I17+'[9]5a-DGCTH'!I17+'[10]5a-DGCTH'!I17+'[11]5a-DGCTH'!I17+'[12]5a-DGCTH'!I17+'[13]5a-DGCTH'!I17+'[14]5a-DGCTH'!I17+'[15]5a-DGCTH'!I17</f>
        <v>0</v>
      </c>
      <c r="J17" s="412">
        <f>'[2]5a-DGCTH'!J17+'[3]5a-DGCTH'!J17+'[4]5a-DGCTH'!J17+'[5]5a-DGCTH'!J17+'[6]5a-DGCTH'!J17+'[7]5a-DGCTH'!J17+'[8]5a-DGCTH'!J17+'[9]5a-DGCTH'!J17+'[10]5a-DGCTH'!J17+'[11]5a-DGCTH'!J17+'[12]5a-DGCTH'!J17+'[13]5a-DGCTH'!J17+'[14]5a-DGCTH'!J17+'[15]5a-DGCTH'!J17</f>
        <v>0</v>
      </c>
      <c r="K17" s="412">
        <f>'[2]5a-DGCTH'!K17+'[3]5a-DGCTH'!K17+'[4]5a-DGCTH'!K17+'[5]5a-DGCTH'!K17+'[6]5a-DGCTH'!K17+'[7]5a-DGCTH'!K17+'[8]5a-DGCTH'!K17+'[9]5a-DGCTH'!K17+'[10]5a-DGCTH'!K17+'[11]5a-DGCTH'!K17+'[12]5a-DGCTH'!K17+'[13]5a-DGCTH'!K17+'[14]5a-DGCTH'!K17+'[15]5a-DGCTH'!K17</f>
        <v>0</v>
      </c>
      <c r="L17" s="412">
        <f>'[2]5a-DGCTH'!L17+'[3]5a-DGCTH'!L17+'[4]5a-DGCTH'!L17+'[5]5a-DGCTH'!L17+'[6]5a-DGCTH'!L17+'[7]5a-DGCTH'!L17+'[8]5a-DGCTH'!L17+'[9]5a-DGCTH'!L17+'[10]5a-DGCTH'!L17+'[11]5a-DGCTH'!L17+'[12]5a-DGCTH'!L17+'[13]5a-DGCTH'!L17+'[14]5a-DGCTH'!L17+'[15]5a-DGCTH'!L17</f>
        <v>0</v>
      </c>
      <c r="M17" s="412">
        <f>'[2]5a-DGCTH'!M17+'[3]5a-DGCTH'!M17+'[4]5a-DGCTH'!M17+'[5]5a-DGCTH'!M17+'[6]5a-DGCTH'!M17+'[7]5a-DGCTH'!M17+'[8]5a-DGCTH'!M17+'[9]5a-DGCTH'!M17+'[10]5a-DGCTH'!M17+'[11]5a-DGCTH'!M17+'[12]5a-DGCTH'!M17+'[13]5a-DGCTH'!M17+'[14]5a-DGCTH'!M17+'[15]5a-DGCTH'!M17</f>
        <v>0</v>
      </c>
      <c r="N17" s="42"/>
    </row>
    <row r="18" spans="1:14" s="43" customFormat="1" ht="15" customHeight="1">
      <c r="A18" s="147" t="s">
        <v>68</v>
      </c>
      <c r="B18" s="148" t="s">
        <v>69</v>
      </c>
      <c r="C18" s="149" t="s">
        <v>8</v>
      </c>
      <c r="D18" s="416">
        <f>SUM(E18:M18)</f>
        <v>0</v>
      </c>
      <c r="E18" s="412">
        <f>'[2]5a-DGCTH'!E18+'[3]5a-DGCTH'!E18+'[4]5a-DGCTH'!E18+'[5]5a-DGCTH'!E18+'[6]5a-DGCTH'!E18+'[7]5a-DGCTH'!E18+'[8]5a-DGCTH'!E18+'[9]5a-DGCTH'!E18+'[10]5a-DGCTH'!E18+'[11]5a-DGCTH'!E18+'[12]5a-DGCTH'!E18+'[13]5a-DGCTH'!E18+'[14]5a-DGCTH'!E18+'[15]5a-DGCTH'!E18</f>
        <v>0</v>
      </c>
      <c r="F18" s="412">
        <f>'[2]5a-DGCTH'!F18+'[3]5a-DGCTH'!F18+'[4]5a-DGCTH'!F18+'[5]5a-DGCTH'!F18+'[6]5a-DGCTH'!F18+'[7]5a-DGCTH'!F18+'[8]5a-DGCTH'!F18+'[9]5a-DGCTH'!F18+'[10]5a-DGCTH'!F18+'[11]5a-DGCTH'!F18+'[12]5a-DGCTH'!F18+'[13]5a-DGCTH'!F18+'[14]5a-DGCTH'!F18+'[15]5a-DGCTH'!F18</f>
        <v>0</v>
      </c>
      <c r="G18" s="412">
        <f>'[2]5a-DGCTH'!G18+'[3]5a-DGCTH'!G18+'[4]5a-DGCTH'!G18+'[5]5a-DGCTH'!G18+'[6]5a-DGCTH'!G18+'[7]5a-DGCTH'!G18+'[8]5a-DGCTH'!G18+'[9]5a-DGCTH'!G18+'[10]5a-DGCTH'!G18+'[11]5a-DGCTH'!G18+'[12]5a-DGCTH'!G18+'[13]5a-DGCTH'!G18+'[14]5a-DGCTH'!G18+'[15]5a-DGCTH'!G18</f>
        <v>0</v>
      </c>
      <c r="H18" s="412">
        <f>'[2]5a-DGCTH'!H18+'[3]5a-DGCTH'!H18+'[4]5a-DGCTH'!H18+'[5]5a-DGCTH'!H18+'[6]5a-DGCTH'!H18+'[7]5a-DGCTH'!H18+'[8]5a-DGCTH'!H18+'[9]5a-DGCTH'!H18+'[10]5a-DGCTH'!H18+'[11]5a-DGCTH'!H18+'[12]5a-DGCTH'!H18+'[13]5a-DGCTH'!H18+'[14]5a-DGCTH'!H18+'[15]5a-DGCTH'!H18</f>
        <v>0</v>
      </c>
      <c r="I18" s="412">
        <f>'[2]5a-DGCTH'!I18+'[3]5a-DGCTH'!I18+'[4]5a-DGCTH'!I18+'[5]5a-DGCTH'!I18+'[6]5a-DGCTH'!I18+'[7]5a-DGCTH'!I18+'[8]5a-DGCTH'!I18+'[9]5a-DGCTH'!I18+'[10]5a-DGCTH'!I18+'[11]5a-DGCTH'!I18+'[12]5a-DGCTH'!I18+'[13]5a-DGCTH'!I18+'[14]5a-DGCTH'!I18+'[15]5a-DGCTH'!I18</f>
        <v>0</v>
      </c>
      <c r="J18" s="412">
        <f>'[2]5a-DGCTH'!J18+'[3]5a-DGCTH'!J18+'[4]5a-DGCTH'!J18+'[5]5a-DGCTH'!J18+'[6]5a-DGCTH'!J18+'[7]5a-DGCTH'!J18+'[8]5a-DGCTH'!J18+'[9]5a-DGCTH'!J18+'[10]5a-DGCTH'!J18+'[11]5a-DGCTH'!J18+'[12]5a-DGCTH'!J18+'[13]5a-DGCTH'!J18+'[14]5a-DGCTH'!J18+'[15]5a-DGCTH'!J18</f>
        <v>0</v>
      </c>
      <c r="K18" s="412">
        <f>'[2]5a-DGCTH'!K18+'[3]5a-DGCTH'!K18+'[4]5a-DGCTH'!K18+'[5]5a-DGCTH'!K18+'[6]5a-DGCTH'!K18+'[7]5a-DGCTH'!K18+'[8]5a-DGCTH'!K18+'[9]5a-DGCTH'!K18+'[10]5a-DGCTH'!K18+'[11]5a-DGCTH'!K18+'[12]5a-DGCTH'!K18+'[13]5a-DGCTH'!K18+'[14]5a-DGCTH'!K18+'[15]5a-DGCTH'!K18</f>
        <v>0</v>
      </c>
      <c r="L18" s="412">
        <f>'[2]5a-DGCTH'!L18+'[3]5a-DGCTH'!L18+'[4]5a-DGCTH'!L18+'[5]5a-DGCTH'!L18+'[6]5a-DGCTH'!L18+'[7]5a-DGCTH'!L18+'[8]5a-DGCTH'!L18+'[9]5a-DGCTH'!L18+'[10]5a-DGCTH'!L18+'[11]5a-DGCTH'!L18+'[12]5a-DGCTH'!L18+'[13]5a-DGCTH'!L18+'[14]5a-DGCTH'!L18+'[15]5a-DGCTH'!L18</f>
        <v>0</v>
      </c>
      <c r="M18" s="412">
        <f>'[2]5a-DGCTH'!M18+'[3]5a-DGCTH'!M18+'[4]5a-DGCTH'!M18+'[5]5a-DGCTH'!M18+'[6]5a-DGCTH'!M18+'[7]5a-DGCTH'!M18+'[8]5a-DGCTH'!M18+'[9]5a-DGCTH'!M18+'[10]5a-DGCTH'!M18+'[11]5a-DGCTH'!M18+'[12]5a-DGCTH'!M18+'[13]5a-DGCTH'!M18+'[14]5a-DGCTH'!M18+'[15]5a-DGCTH'!M18</f>
        <v>0</v>
      </c>
      <c r="N18" s="42"/>
    </row>
    <row r="19" spans="1:14" s="379" customFormat="1" ht="15" customHeight="1">
      <c r="A19" s="184" t="s">
        <v>70</v>
      </c>
      <c r="B19" s="185" t="s">
        <v>71</v>
      </c>
      <c r="C19" s="186" t="s">
        <v>72</v>
      </c>
      <c r="D19" s="415">
        <f>D20+D21+D22</f>
        <v>0</v>
      </c>
      <c r="E19" s="415">
        <f aca="true" t="shared" si="4" ref="E19:M19">E20+E21+E22</f>
        <v>0</v>
      </c>
      <c r="F19" s="415">
        <f t="shared" si="4"/>
        <v>0</v>
      </c>
      <c r="G19" s="415">
        <f t="shared" si="4"/>
        <v>0</v>
      </c>
      <c r="H19" s="415">
        <f t="shared" si="4"/>
        <v>0</v>
      </c>
      <c r="I19" s="415">
        <f t="shared" si="4"/>
        <v>0</v>
      </c>
      <c r="J19" s="415">
        <f t="shared" si="4"/>
        <v>0</v>
      </c>
      <c r="K19" s="415">
        <f t="shared" si="4"/>
        <v>0</v>
      </c>
      <c r="L19" s="415">
        <f t="shared" si="4"/>
        <v>0</v>
      </c>
      <c r="M19" s="415">
        <f t="shared" si="4"/>
        <v>0</v>
      </c>
      <c r="N19" s="378"/>
    </row>
    <row r="20" spans="1:14" s="43" customFormat="1" ht="15" customHeight="1">
      <c r="A20" s="147" t="s">
        <v>73</v>
      </c>
      <c r="B20" s="148" t="s">
        <v>74</v>
      </c>
      <c r="C20" s="149" t="s">
        <v>75</v>
      </c>
      <c r="D20" s="416">
        <f aca="true" t="shared" si="5" ref="D20:D25">SUM(E20:M20)</f>
        <v>0</v>
      </c>
      <c r="E20" s="412">
        <f>'[2]5a-DGCTH'!E20+'[3]5a-DGCTH'!E20+'[4]5a-DGCTH'!E20+'[5]5a-DGCTH'!E20+'[6]5a-DGCTH'!E20+'[7]5a-DGCTH'!E20+'[8]5a-DGCTH'!E20+'[9]5a-DGCTH'!E20+'[10]5a-DGCTH'!E20+'[11]5a-DGCTH'!E20+'[12]5a-DGCTH'!E20+'[13]5a-DGCTH'!E20+'[14]5a-DGCTH'!E20+'[15]5a-DGCTH'!E20</f>
        <v>0</v>
      </c>
      <c r="F20" s="412">
        <f>'[2]5a-DGCTH'!F20+'[3]5a-DGCTH'!F20+'[4]5a-DGCTH'!F20+'[5]5a-DGCTH'!F20+'[6]5a-DGCTH'!F20+'[7]5a-DGCTH'!F20+'[8]5a-DGCTH'!F20+'[9]5a-DGCTH'!F20+'[10]5a-DGCTH'!F20+'[11]5a-DGCTH'!F20+'[12]5a-DGCTH'!F20+'[13]5a-DGCTH'!F20+'[14]5a-DGCTH'!F20+'[15]5a-DGCTH'!F20</f>
        <v>0</v>
      </c>
      <c r="G20" s="412">
        <f>'[2]5a-DGCTH'!G20+'[3]5a-DGCTH'!G20+'[4]5a-DGCTH'!G20+'[5]5a-DGCTH'!G20+'[6]5a-DGCTH'!G20+'[7]5a-DGCTH'!G20+'[8]5a-DGCTH'!G20+'[9]5a-DGCTH'!G20+'[10]5a-DGCTH'!G20+'[11]5a-DGCTH'!G20+'[12]5a-DGCTH'!G20+'[13]5a-DGCTH'!G20+'[14]5a-DGCTH'!G20+'[15]5a-DGCTH'!G20</f>
        <v>0</v>
      </c>
      <c r="H20" s="412">
        <f>'[2]5a-DGCTH'!H20+'[3]5a-DGCTH'!H20+'[4]5a-DGCTH'!H20+'[5]5a-DGCTH'!H20+'[6]5a-DGCTH'!H20+'[7]5a-DGCTH'!H20+'[8]5a-DGCTH'!H20+'[9]5a-DGCTH'!H20+'[10]5a-DGCTH'!H20+'[11]5a-DGCTH'!H20+'[12]5a-DGCTH'!H20+'[13]5a-DGCTH'!H20+'[14]5a-DGCTH'!H20+'[15]5a-DGCTH'!H20</f>
        <v>0</v>
      </c>
      <c r="I20" s="412">
        <f>'[2]5a-DGCTH'!I20+'[3]5a-DGCTH'!I20+'[4]5a-DGCTH'!I20+'[5]5a-DGCTH'!I20+'[6]5a-DGCTH'!I20+'[7]5a-DGCTH'!I20+'[8]5a-DGCTH'!I20+'[9]5a-DGCTH'!I20+'[10]5a-DGCTH'!I20+'[11]5a-DGCTH'!I20+'[12]5a-DGCTH'!I20+'[13]5a-DGCTH'!I20+'[14]5a-DGCTH'!I20+'[15]5a-DGCTH'!I20</f>
        <v>0</v>
      </c>
      <c r="J20" s="412">
        <f>'[2]5a-DGCTH'!J20+'[3]5a-DGCTH'!J20+'[4]5a-DGCTH'!J20+'[5]5a-DGCTH'!J20+'[6]5a-DGCTH'!J20+'[7]5a-DGCTH'!J20+'[8]5a-DGCTH'!J20+'[9]5a-DGCTH'!J20+'[10]5a-DGCTH'!J20+'[11]5a-DGCTH'!J20+'[12]5a-DGCTH'!J20+'[13]5a-DGCTH'!J20+'[14]5a-DGCTH'!J20+'[15]5a-DGCTH'!J20</f>
        <v>0</v>
      </c>
      <c r="K20" s="412">
        <f>'[2]5a-DGCTH'!K20+'[3]5a-DGCTH'!K20+'[4]5a-DGCTH'!K20+'[5]5a-DGCTH'!K20+'[6]5a-DGCTH'!K20+'[7]5a-DGCTH'!K20+'[8]5a-DGCTH'!K20+'[9]5a-DGCTH'!K20+'[10]5a-DGCTH'!K20+'[11]5a-DGCTH'!K20+'[12]5a-DGCTH'!K20+'[13]5a-DGCTH'!K20+'[14]5a-DGCTH'!K20+'[15]5a-DGCTH'!K20</f>
        <v>0</v>
      </c>
      <c r="L20" s="412">
        <f>'[2]5a-DGCTH'!L20+'[3]5a-DGCTH'!L20+'[4]5a-DGCTH'!L20+'[5]5a-DGCTH'!L20+'[6]5a-DGCTH'!L20+'[7]5a-DGCTH'!L20+'[8]5a-DGCTH'!L20+'[9]5a-DGCTH'!L20+'[10]5a-DGCTH'!L20+'[11]5a-DGCTH'!L20+'[12]5a-DGCTH'!L20+'[13]5a-DGCTH'!L20+'[14]5a-DGCTH'!L20+'[15]5a-DGCTH'!L20</f>
        <v>0</v>
      </c>
      <c r="M20" s="412">
        <f>'[2]5a-DGCTH'!M20+'[3]5a-DGCTH'!M20+'[4]5a-DGCTH'!M20+'[5]5a-DGCTH'!M20+'[6]5a-DGCTH'!M20+'[7]5a-DGCTH'!M20+'[8]5a-DGCTH'!M20+'[9]5a-DGCTH'!M20+'[10]5a-DGCTH'!M20+'[11]5a-DGCTH'!M20+'[12]5a-DGCTH'!M20+'[13]5a-DGCTH'!M20+'[14]5a-DGCTH'!M20+'[15]5a-DGCTH'!M20</f>
        <v>0</v>
      </c>
      <c r="N20" s="42"/>
    </row>
    <row r="21" spans="1:14" s="43" customFormat="1" ht="15" customHeight="1">
      <c r="A21" s="147" t="s">
        <v>76</v>
      </c>
      <c r="B21" s="148" t="s">
        <v>77</v>
      </c>
      <c r="C21" s="149" t="s">
        <v>78</v>
      </c>
      <c r="D21" s="416">
        <f t="shared" si="5"/>
        <v>0</v>
      </c>
      <c r="E21" s="412">
        <f>'[2]5a-DGCTH'!E21+'[3]5a-DGCTH'!E21+'[4]5a-DGCTH'!E21+'[5]5a-DGCTH'!E21+'[6]5a-DGCTH'!E21+'[7]5a-DGCTH'!E21+'[8]5a-DGCTH'!E21+'[9]5a-DGCTH'!E21+'[10]5a-DGCTH'!E21+'[11]5a-DGCTH'!E21+'[12]5a-DGCTH'!E21+'[13]5a-DGCTH'!E21+'[14]5a-DGCTH'!E21+'[15]5a-DGCTH'!E21</f>
        <v>0</v>
      </c>
      <c r="F21" s="412">
        <f>'[2]5a-DGCTH'!F21+'[3]5a-DGCTH'!F21+'[4]5a-DGCTH'!F21+'[5]5a-DGCTH'!F21+'[6]5a-DGCTH'!F21+'[7]5a-DGCTH'!F21+'[8]5a-DGCTH'!F21+'[9]5a-DGCTH'!F21+'[10]5a-DGCTH'!F21+'[11]5a-DGCTH'!F21+'[12]5a-DGCTH'!F21+'[13]5a-DGCTH'!F21+'[14]5a-DGCTH'!F21+'[15]5a-DGCTH'!F21</f>
        <v>0</v>
      </c>
      <c r="G21" s="412">
        <f>'[2]5a-DGCTH'!G21+'[3]5a-DGCTH'!G21+'[4]5a-DGCTH'!G21+'[5]5a-DGCTH'!G21+'[6]5a-DGCTH'!G21+'[7]5a-DGCTH'!G21+'[8]5a-DGCTH'!G21+'[9]5a-DGCTH'!G21+'[10]5a-DGCTH'!G21+'[11]5a-DGCTH'!G21+'[12]5a-DGCTH'!G21+'[13]5a-DGCTH'!G21+'[14]5a-DGCTH'!G21+'[15]5a-DGCTH'!G21</f>
        <v>0</v>
      </c>
      <c r="H21" s="412">
        <f>'[2]5a-DGCTH'!H21+'[3]5a-DGCTH'!H21+'[4]5a-DGCTH'!H21+'[5]5a-DGCTH'!H21+'[6]5a-DGCTH'!H21+'[7]5a-DGCTH'!H21+'[8]5a-DGCTH'!H21+'[9]5a-DGCTH'!H21+'[10]5a-DGCTH'!H21+'[11]5a-DGCTH'!H21+'[12]5a-DGCTH'!H21+'[13]5a-DGCTH'!H21+'[14]5a-DGCTH'!H21+'[15]5a-DGCTH'!H21</f>
        <v>0</v>
      </c>
      <c r="I21" s="412">
        <f>'[2]5a-DGCTH'!I21+'[3]5a-DGCTH'!I21+'[4]5a-DGCTH'!I21+'[5]5a-DGCTH'!I21+'[6]5a-DGCTH'!I21+'[7]5a-DGCTH'!I21+'[8]5a-DGCTH'!I21+'[9]5a-DGCTH'!I21+'[10]5a-DGCTH'!I21+'[11]5a-DGCTH'!I21+'[12]5a-DGCTH'!I21+'[13]5a-DGCTH'!I21+'[14]5a-DGCTH'!I21+'[15]5a-DGCTH'!I21</f>
        <v>0</v>
      </c>
      <c r="J21" s="412">
        <f>'[2]5a-DGCTH'!J21+'[3]5a-DGCTH'!J21+'[4]5a-DGCTH'!J21+'[5]5a-DGCTH'!J21+'[6]5a-DGCTH'!J21+'[7]5a-DGCTH'!J21+'[8]5a-DGCTH'!J21+'[9]5a-DGCTH'!J21+'[10]5a-DGCTH'!J21+'[11]5a-DGCTH'!J21+'[12]5a-DGCTH'!J21+'[13]5a-DGCTH'!J21+'[14]5a-DGCTH'!J21+'[15]5a-DGCTH'!J21</f>
        <v>0</v>
      </c>
      <c r="K21" s="412">
        <f>'[2]5a-DGCTH'!K21+'[3]5a-DGCTH'!K21+'[4]5a-DGCTH'!K21+'[5]5a-DGCTH'!K21+'[6]5a-DGCTH'!K21+'[7]5a-DGCTH'!K21+'[8]5a-DGCTH'!K21+'[9]5a-DGCTH'!K21+'[10]5a-DGCTH'!K21+'[11]5a-DGCTH'!K21+'[12]5a-DGCTH'!K21+'[13]5a-DGCTH'!K21+'[14]5a-DGCTH'!K21+'[15]5a-DGCTH'!K21</f>
        <v>0</v>
      </c>
      <c r="L21" s="412">
        <f>'[2]5a-DGCTH'!L21+'[3]5a-DGCTH'!L21+'[4]5a-DGCTH'!L21+'[5]5a-DGCTH'!L21+'[6]5a-DGCTH'!L21+'[7]5a-DGCTH'!L21+'[8]5a-DGCTH'!L21+'[9]5a-DGCTH'!L21+'[10]5a-DGCTH'!L21+'[11]5a-DGCTH'!L21+'[12]5a-DGCTH'!L21+'[13]5a-DGCTH'!L21+'[14]5a-DGCTH'!L21+'[15]5a-DGCTH'!L21</f>
        <v>0</v>
      </c>
      <c r="M21" s="412">
        <f>'[2]5a-DGCTH'!M21+'[3]5a-DGCTH'!M21+'[4]5a-DGCTH'!M21+'[5]5a-DGCTH'!M21+'[6]5a-DGCTH'!M21+'[7]5a-DGCTH'!M21+'[8]5a-DGCTH'!M21+'[9]5a-DGCTH'!M21+'[10]5a-DGCTH'!M21+'[11]5a-DGCTH'!M21+'[12]5a-DGCTH'!M21+'[13]5a-DGCTH'!M21+'[14]5a-DGCTH'!M21+'[15]5a-DGCTH'!M21</f>
        <v>0</v>
      </c>
      <c r="N21" s="42"/>
    </row>
    <row r="22" spans="1:14" s="43" customFormat="1" ht="15" customHeight="1">
      <c r="A22" s="147" t="s">
        <v>79</v>
      </c>
      <c r="B22" s="148" t="s">
        <v>80</v>
      </c>
      <c r="C22" s="149" t="s">
        <v>81</v>
      </c>
      <c r="D22" s="416">
        <f t="shared" si="5"/>
        <v>0</v>
      </c>
      <c r="E22" s="412">
        <f>'[2]5a-DGCTH'!E22+'[3]5a-DGCTH'!E22+'[4]5a-DGCTH'!E22+'[5]5a-DGCTH'!E22+'[6]5a-DGCTH'!E22+'[7]5a-DGCTH'!E22+'[8]5a-DGCTH'!E22+'[9]5a-DGCTH'!E22+'[10]5a-DGCTH'!E22+'[11]5a-DGCTH'!E22+'[12]5a-DGCTH'!E22+'[13]5a-DGCTH'!E22+'[14]5a-DGCTH'!E22+'[15]5a-DGCTH'!E22</f>
        <v>0</v>
      </c>
      <c r="F22" s="412">
        <f>'[2]5a-DGCTH'!F22+'[3]5a-DGCTH'!F22+'[4]5a-DGCTH'!F22+'[5]5a-DGCTH'!F22+'[6]5a-DGCTH'!F22+'[7]5a-DGCTH'!F22+'[8]5a-DGCTH'!F22+'[9]5a-DGCTH'!F22+'[10]5a-DGCTH'!F22+'[11]5a-DGCTH'!F22+'[12]5a-DGCTH'!F22+'[13]5a-DGCTH'!F22+'[14]5a-DGCTH'!F22+'[15]5a-DGCTH'!F22</f>
        <v>0</v>
      </c>
      <c r="G22" s="412">
        <f>'[2]5a-DGCTH'!G22+'[3]5a-DGCTH'!G22+'[4]5a-DGCTH'!G22+'[5]5a-DGCTH'!G22+'[6]5a-DGCTH'!G22+'[7]5a-DGCTH'!G22+'[8]5a-DGCTH'!G22+'[9]5a-DGCTH'!G22+'[10]5a-DGCTH'!G22+'[11]5a-DGCTH'!G22+'[12]5a-DGCTH'!G22+'[13]5a-DGCTH'!G22+'[14]5a-DGCTH'!G22+'[15]5a-DGCTH'!G22</f>
        <v>0</v>
      </c>
      <c r="H22" s="412">
        <f>'[2]5a-DGCTH'!H22+'[3]5a-DGCTH'!H22+'[4]5a-DGCTH'!H22+'[5]5a-DGCTH'!H22+'[6]5a-DGCTH'!H22+'[7]5a-DGCTH'!H22+'[8]5a-DGCTH'!H22+'[9]5a-DGCTH'!H22+'[10]5a-DGCTH'!H22+'[11]5a-DGCTH'!H22+'[12]5a-DGCTH'!H22+'[13]5a-DGCTH'!H22+'[14]5a-DGCTH'!H22+'[15]5a-DGCTH'!H22</f>
        <v>0</v>
      </c>
      <c r="I22" s="412">
        <f>'[2]5a-DGCTH'!I22+'[3]5a-DGCTH'!I22+'[4]5a-DGCTH'!I22+'[5]5a-DGCTH'!I22+'[6]5a-DGCTH'!I22+'[7]5a-DGCTH'!I22+'[8]5a-DGCTH'!I22+'[9]5a-DGCTH'!I22+'[10]5a-DGCTH'!I22+'[11]5a-DGCTH'!I22+'[12]5a-DGCTH'!I22+'[13]5a-DGCTH'!I22+'[14]5a-DGCTH'!I22+'[15]5a-DGCTH'!I22</f>
        <v>0</v>
      </c>
      <c r="J22" s="412">
        <f>'[2]5a-DGCTH'!J22+'[3]5a-DGCTH'!J22+'[4]5a-DGCTH'!J22+'[5]5a-DGCTH'!J22+'[6]5a-DGCTH'!J22+'[7]5a-DGCTH'!J22+'[8]5a-DGCTH'!J22+'[9]5a-DGCTH'!J22+'[10]5a-DGCTH'!J22+'[11]5a-DGCTH'!J22+'[12]5a-DGCTH'!J22+'[13]5a-DGCTH'!J22+'[14]5a-DGCTH'!J22+'[15]5a-DGCTH'!J22</f>
        <v>0</v>
      </c>
      <c r="K22" s="412">
        <f>'[2]5a-DGCTH'!K22+'[3]5a-DGCTH'!K22+'[4]5a-DGCTH'!K22+'[5]5a-DGCTH'!K22+'[6]5a-DGCTH'!K22+'[7]5a-DGCTH'!K22+'[8]5a-DGCTH'!K22+'[9]5a-DGCTH'!K22+'[10]5a-DGCTH'!K22+'[11]5a-DGCTH'!K22+'[12]5a-DGCTH'!K22+'[13]5a-DGCTH'!K22+'[14]5a-DGCTH'!K22+'[15]5a-DGCTH'!K22</f>
        <v>0</v>
      </c>
      <c r="L22" s="412">
        <f>'[2]5a-DGCTH'!L22+'[3]5a-DGCTH'!L22+'[4]5a-DGCTH'!L22+'[5]5a-DGCTH'!L22+'[6]5a-DGCTH'!L22+'[7]5a-DGCTH'!L22+'[8]5a-DGCTH'!L22+'[9]5a-DGCTH'!L22+'[10]5a-DGCTH'!L22+'[11]5a-DGCTH'!L22+'[12]5a-DGCTH'!L22+'[13]5a-DGCTH'!L22+'[14]5a-DGCTH'!L22+'[15]5a-DGCTH'!L22</f>
        <v>0</v>
      </c>
      <c r="M22" s="412">
        <f>'[2]5a-DGCTH'!M22+'[3]5a-DGCTH'!M22+'[4]5a-DGCTH'!M22+'[5]5a-DGCTH'!M22+'[6]5a-DGCTH'!M22+'[7]5a-DGCTH'!M22+'[8]5a-DGCTH'!M22+'[9]5a-DGCTH'!M22+'[10]5a-DGCTH'!M22+'[11]5a-DGCTH'!M22+'[12]5a-DGCTH'!M22+'[13]5a-DGCTH'!M22+'[14]5a-DGCTH'!M22+'[15]5a-DGCTH'!M22</f>
        <v>0</v>
      </c>
      <c r="N22" s="42"/>
    </row>
    <row r="23" spans="1:14" s="379" customFormat="1" ht="15" customHeight="1">
      <c r="A23" s="184" t="s">
        <v>82</v>
      </c>
      <c r="B23" s="185" t="s">
        <v>83</v>
      </c>
      <c r="C23" s="186" t="s">
        <v>23</v>
      </c>
      <c r="D23" s="415">
        <f t="shared" si="5"/>
        <v>0</v>
      </c>
      <c r="E23" s="411">
        <f>'[2]5a-DGCTH'!E23+'[3]5a-DGCTH'!E23+'[4]5a-DGCTH'!E23+'[5]5a-DGCTH'!E23+'[6]5a-DGCTH'!E23+'[7]5a-DGCTH'!E23+'[8]5a-DGCTH'!E23+'[9]5a-DGCTH'!E23+'[10]5a-DGCTH'!E23+'[11]5a-DGCTH'!E23+'[12]5a-DGCTH'!E23+'[13]5a-DGCTH'!E23+'[14]5a-DGCTH'!E23+'[15]5a-DGCTH'!E23</f>
        <v>0</v>
      </c>
      <c r="F23" s="411">
        <f>'[2]5a-DGCTH'!F23+'[3]5a-DGCTH'!F23+'[4]5a-DGCTH'!F23+'[5]5a-DGCTH'!F23+'[6]5a-DGCTH'!F23+'[7]5a-DGCTH'!F23+'[8]5a-DGCTH'!F23+'[9]5a-DGCTH'!F23+'[10]5a-DGCTH'!F23+'[11]5a-DGCTH'!F23+'[12]5a-DGCTH'!F23+'[13]5a-DGCTH'!F23+'[14]5a-DGCTH'!F23+'[15]5a-DGCTH'!F23</f>
        <v>0</v>
      </c>
      <c r="G23" s="411">
        <f>'[2]5a-DGCTH'!G23+'[3]5a-DGCTH'!G23+'[4]5a-DGCTH'!G23+'[5]5a-DGCTH'!G23+'[6]5a-DGCTH'!G23+'[7]5a-DGCTH'!G23+'[8]5a-DGCTH'!G23+'[9]5a-DGCTH'!G23+'[10]5a-DGCTH'!G23+'[11]5a-DGCTH'!G23+'[12]5a-DGCTH'!G23+'[13]5a-DGCTH'!G23+'[14]5a-DGCTH'!G23+'[15]5a-DGCTH'!G23</f>
        <v>0</v>
      </c>
      <c r="H23" s="411">
        <f>'[2]5a-DGCTH'!H23+'[3]5a-DGCTH'!H23+'[4]5a-DGCTH'!H23+'[5]5a-DGCTH'!H23+'[6]5a-DGCTH'!H23+'[7]5a-DGCTH'!H23+'[8]5a-DGCTH'!H23+'[9]5a-DGCTH'!H23+'[10]5a-DGCTH'!H23+'[11]5a-DGCTH'!H23+'[12]5a-DGCTH'!H23+'[13]5a-DGCTH'!H23+'[14]5a-DGCTH'!H23+'[15]5a-DGCTH'!H23</f>
        <v>0</v>
      </c>
      <c r="I23" s="411">
        <f>'[2]5a-DGCTH'!I23+'[3]5a-DGCTH'!I23+'[4]5a-DGCTH'!I23+'[5]5a-DGCTH'!I23+'[6]5a-DGCTH'!I23+'[7]5a-DGCTH'!I23+'[8]5a-DGCTH'!I23+'[9]5a-DGCTH'!I23+'[10]5a-DGCTH'!I23+'[11]5a-DGCTH'!I23+'[12]5a-DGCTH'!I23+'[13]5a-DGCTH'!I23+'[14]5a-DGCTH'!I23+'[15]5a-DGCTH'!I23</f>
        <v>0</v>
      </c>
      <c r="J23" s="411">
        <f>'[2]5a-DGCTH'!J23+'[3]5a-DGCTH'!J23+'[4]5a-DGCTH'!J23+'[5]5a-DGCTH'!J23+'[6]5a-DGCTH'!J23+'[7]5a-DGCTH'!J23+'[8]5a-DGCTH'!J23+'[9]5a-DGCTH'!J23+'[10]5a-DGCTH'!J23+'[11]5a-DGCTH'!J23+'[12]5a-DGCTH'!J23+'[13]5a-DGCTH'!J23+'[14]5a-DGCTH'!J23+'[15]5a-DGCTH'!J23</f>
        <v>0</v>
      </c>
      <c r="K23" s="411">
        <f>'[2]5a-DGCTH'!K23+'[3]5a-DGCTH'!K23+'[4]5a-DGCTH'!K23+'[5]5a-DGCTH'!K23+'[6]5a-DGCTH'!K23+'[7]5a-DGCTH'!K23+'[8]5a-DGCTH'!K23+'[9]5a-DGCTH'!K23+'[10]5a-DGCTH'!K23+'[11]5a-DGCTH'!K23+'[12]5a-DGCTH'!K23+'[13]5a-DGCTH'!K23+'[14]5a-DGCTH'!K23+'[15]5a-DGCTH'!K23</f>
        <v>0</v>
      </c>
      <c r="L23" s="411">
        <f>'[2]5a-DGCTH'!L23+'[3]5a-DGCTH'!L23+'[4]5a-DGCTH'!L23+'[5]5a-DGCTH'!L23+'[6]5a-DGCTH'!L23+'[7]5a-DGCTH'!L23+'[8]5a-DGCTH'!L23+'[9]5a-DGCTH'!L23+'[10]5a-DGCTH'!L23+'[11]5a-DGCTH'!L23+'[12]5a-DGCTH'!L23+'[13]5a-DGCTH'!L23+'[14]5a-DGCTH'!L23+'[15]5a-DGCTH'!L23</f>
        <v>0</v>
      </c>
      <c r="M23" s="411">
        <f>'[2]5a-DGCTH'!M23+'[3]5a-DGCTH'!M23+'[4]5a-DGCTH'!M23+'[5]5a-DGCTH'!M23+'[6]5a-DGCTH'!M23+'[7]5a-DGCTH'!M23+'[8]5a-DGCTH'!M23+'[9]5a-DGCTH'!M23+'[10]5a-DGCTH'!M23+'[11]5a-DGCTH'!M23+'[12]5a-DGCTH'!M23+'[13]5a-DGCTH'!M23+'[14]5a-DGCTH'!M23+'[15]5a-DGCTH'!M23</f>
        <v>0</v>
      </c>
      <c r="N23" s="378"/>
    </row>
    <row r="24" spans="1:14" s="379" customFormat="1" ht="15" customHeight="1">
      <c r="A24" s="184" t="s">
        <v>84</v>
      </c>
      <c r="B24" s="185" t="s">
        <v>85</v>
      </c>
      <c r="C24" s="186" t="s">
        <v>86</v>
      </c>
      <c r="D24" s="415">
        <f t="shared" si="5"/>
        <v>0</v>
      </c>
      <c r="E24" s="411">
        <f>'[2]5a-DGCTH'!E24+'[3]5a-DGCTH'!E24+'[4]5a-DGCTH'!E24+'[5]5a-DGCTH'!E24+'[6]5a-DGCTH'!E24+'[7]5a-DGCTH'!E24+'[8]5a-DGCTH'!E24+'[9]5a-DGCTH'!E24+'[10]5a-DGCTH'!E24+'[11]5a-DGCTH'!E24+'[12]5a-DGCTH'!E24+'[13]5a-DGCTH'!E24+'[14]5a-DGCTH'!E24+'[15]5a-DGCTH'!E24</f>
        <v>0</v>
      </c>
      <c r="F24" s="411">
        <f>'[2]5a-DGCTH'!F24+'[3]5a-DGCTH'!F24+'[4]5a-DGCTH'!F24+'[5]5a-DGCTH'!F24+'[6]5a-DGCTH'!F24+'[7]5a-DGCTH'!F24+'[8]5a-DGCTH'!F24+'[9]5a-DGCTH'!F24+'[10]5a-DGCTH'!F24+'[11]5a-DGCTH'!F24+'[12]5a-DGCTH'!F24+'[13]5a-DGCTH'!F24+'[14]5a-DGCTH'!F24+'[15]5a-DGCTH'!F24</f>
        <v>0</v>
      </c>
      <c r="G24" s="411">
        <f>'[2]5a-DGCTH'!G24+'[3]5a-DGCTH'!G24+'[4]5a-DGCTH'!G24+'[5]5a-DGCTH'!G24+'[6]5a-DGCTH'!G24+'[7]5a-DGCTH'!G24+'[8]5a-DGCTH'!G24+'[9]5a-DGCTH'!G24+'[10]5a-DGCTH'!G24+'[11]5a-DGCTH'!G24+'[12]5a-DGCTH'!G24+'[13]5a-DGCTH'!G24+'[14]5a-DGCTH'!G24+'[15]5a-DGCTH'!G24</f>
        <v>0</v>
      </c>
      <c r="H24" s="411">
        <f>'[2]5a-DGCTH'!H24+'[3]5a-DGCTH'!H24+'[4]5a-DGCTH'!H24+'[5]5a-DGCTH'!H24+'[6]5a-DGCTH'!H24+'[7]5a-DGCTH'!H24+'[8]5a-DGCTH'!H24+'[9]5a-DGCTH'!H24+'[10]5a-DGCTH'!H24+'[11]5a-DGCTH'!H24+'[12]5a-DGCTH'!H24+'[13]5a-DGCTH'!H24+'[14]5a-DGCTH'!H24+'[15]5a-DGCTH'!H24</f>
        <v>0</v>
      </c>
      <c r="I24" s="411">
        <f>'[2]5a-DGCTH'!I24+'[3]5a-DGCTH'!I24+'[4]5a-DGCTH'!I24+'[5]5a-DGCTH'!I24+'[6]5a-DGCTH'!I24+'[7]5a-DGCTH'!I24+'[8]5a-DGCTH'!I24+'[9]5a-DGCTH'!I24+'[10]5a-DGCTH'!I24+'[11]5a-DGCTH'!I24+'[12]5a-DGCTH'!I24+'[13]5a-DGCTH'!I24+'[14]5a-DGCTH'!I24+'[15]5a-DGCTH'!I24</f>
        <v>0</v>
      </c>
      <c r="J24" s="411">
        <f>'[2]5a-DGCTH'!J24+'[3]5a-DGCTH'!J24+'[4]5a-DGCTH'!J24+'[5]5a-DGCTH'!J24+'[6]5a-DGCTH'!J24+'[7]5a-DGCTH'!J24+'[8]5a-DGCTH'!J24+'[9]5a-DGCTH'!J24+'[10]5a-DGCTH'!J24+'[11]5a-DGCTH'!J24+'[12]5a-DGCTH'!J24+'[13]5a-DGCTH'!J24+'[14]5a-DGCTH'!J24+'[15]5a-DGCTH'!J24</f>
        <v>0</v>
      </c>
      <c r="K24" s="411">
        <f>'[2]5a-DGCTH'!K24+'[3]5a-DGCTH'!K24+'[4]5a-DGCTH'!K24+'[5]5a-DGCTH'!K24+'[6]5a-DGCTH'!K24+'[7]5a-DGCTH'!K24+'[8]5a-DGCTH'!K24+'[9]5a-DGCTH'!K24+'[10]5a-DGCTH'!K24+'[11]5a-DGCTH'!K24+'[12]5a-DGCTH'!K24+'[13]5a-DGCTH'!K24+'[14]5a-DGCTH'!K24+'[15]5a-DGCTH'!K24</f>
        <v>0</v>
      </c>
      <c r="L24" s="411">
        <f>'[2]5a-DGCTH'!L24+'[3]5a-DGCTH'!L24+'[4]5a-DGCTH'!L24+'[5]5a-DGCTH'!L24+'[6]5a-DGCTH'!L24+'[7]5a-DGCTH'!L24+'[8]5a-DGCTH'!L24+'[9]5a-DGCTH'!L24+'[10]5a-DGCTH'!L24+'[11]5a-DGCTH'!L24+'[12]5a-DGCTH'!L24+'[13]5a-DGCTH'!L24+'[14]5a-DGCTH'!L24+'[15]5a-DGCTH'!L24</f>
        <v>0</v>
      </c>
      <c r="M24" s="411">
        <f>'[2]5a-DGCTH'!M24+'[3]5a-DGCTH'!M24+'[4]5a-DGCTH'!M24+'[5]5a-DGCTH'!M24+'[6]5a-DGCTH'!M24+'[7]5a-DGCTH'!M24+'[8]5a-DGCTH'!M24+'[9]5a-DGCTH'!M24+'[10]5a-DGCTH'!M24+'[11]5a-DGCTH'!M24+'[12]5a-DGCTH'!M24+'[13]5a-DGCTH'!M24+'[14]5a-DGCTH'!M24+'[15]5a-DGCTH'!M24</f>
        <v>0</v>
      </c>
      <c r="N24" s="378"/>
    </row>
    <row r="25" spans="1:14" s="379" customFormat="1" ht="15" customHeight="1">
      <c r="A25" s="184" t="s">
        <v>87</v>
      </c>
      <c r="B25" s="185" t="s">
        <v>88</v>
      </c>
      <c r="C25" s="186" t="s">
        <v>5</v>
      </c>
      <c r="D25" s="415">
        <f t="shared" si="5"/>
        <v>0</v>
      </c>
      <c r="E25" s="411">
        <f>'[2]5a-DGCTH'!E25+'[3]5a-DGCTH'!E25+'[4]5a-DGCTH'!E25+'[5]5a-DGCTH'!E25+'[6]5a-DGCTH'!E25+'[7]5a-DGCTH'!E25+'[8]5a-DGCTH'!E25+'[9]5a-DGCTH'!E25+'[10]5a-DGCTH'!E25+'[11]5a-DGCTH'!E25+'[12]5a-DGCTH'!E25+'[13]5a-DGCTH'!E25+'[14]5a-DGCTH'!E25+'[15]5a-DGCTH'!E25</f>
        <v>0</v>
      </c>
      <c r="F25" s="411">
        <f>'[2]5a-DGCTH'!F25+'[3]5a-DGCTH'!F25+'[4]5a-DGCTH'!F25+'[5]5a-DGCTH'!F25+'[6]5a-DGCTH'!F25+'[7]5a-DGCTH'!F25+'[8]5a-DGCTH'!F25+'[9]5a-DGCTH'!F25+'[10]5a-DGCTH'!F25+'[11]5a-DGCTH'!F25+'[12]5a-DGCTH'!F25+'[13]5a-DGCTH'!F25+'[14]5a-DGCTH'!F25+'[15]5a-DGCTH'!F25</f>
        <v>0</v>
      </c>
      <c r="G25" s="411">
        <f>'[2]5a-DGCTH'!G25+'[3]5a-DGCTH'!G25+'[4]5a-DGCTH'!G25+'[5]5a-DGCTH'!G25+'[6]5a-DGCTH'!G25+'[7]5a-DGCTH'!G25+'[8]5a-DGCTH'!G25+'[9]5a-DGCTH'!G25+'[10]5a-DGCTH'!G25+'[11]5a-DGCTH'!G25+'[12]5a-DGCTH'!G25+'[13]5a-DGCTH'!G25+'[14]5a-DGCTH'!G25+'[15]5a-DGCTH'!G25</f>
        <v>0</v>
      </c>
      <c r="H25" s="411">
        <f>'[2]5a-DGCTH'!H25+'[3]5a-DGCTH'!H25+'[4]5a-DGCTH'!H25+'[5]5a-DGCTH'!H25+'[6]5a-DGCTH'!H25+'[7]5a-DGCTH'!H25+'[8]5a-DGCTH'!H25+'[9]5a-DGCTH'!H25+'[10]5a-DGCTH'!H25+'[11]5a-DGCTH'!H25+'[12]5a-DGCTH'!H25+'[13]5a-DGCTH'!H25+'[14]5a-DGCTH'!H25+'[15]5a-DGCTH'!H25</f>
        <v>0</v>
      </c>
      <c r="I25" s="411">
        <f>'[2]5a-DGCTH'!I25+'[3]5a-DGCTH'!I25+'[4]5a-DGCTH'!I25+'[5]5a-DGCTH'!I25+'[6]5a-DGCTH'!I25+'[7]5a-DGCTH'!I25+'[8]5a-DGCTH'!I25+'[9]5a-DGCTH'!I25+'[10]5a-DGCTH'!I25+'[11]5a-DGCTH'!I25+'[12]5a-DGCTH'!I25+'[13]5a-DGCTH'!I25+'[14]5a-DGCTH'!I25+'[15]5a-DGCTH'!I25</f>
        <v>0</v>
      </c>
      <c r="J25" s="411">
        <f>'[2]5a-DGCTH'!J25+'[3]5a-DGCTH'!J25+'[4]5a-DGCTH'!J25+'[5]5a-DGCTH'!J25+'[6]5a-DGCTH'!J25+'[7]5a-DGCTH'!J25+'[8]5a-DGCTH'!J25+'[9]5a-DGCTH'!J25+'[10]5a-DGCTH'!J25+'[11]5a-DGCTH'!J25+'[12]5a-DGCTH'!J25+'[13]5a-DGCTH'!J25+'[14]5a-DGCTH'!J25+'[15]5a-DGCTH'!J25</f>
        <v>0</v>
      </c>
      <c r="K25" s="411">
        <f>'[2]5a-DGCTH'!K25+'[3]5a-DGCTH'!K25+'[4]5a-DGCTH'!K25+'[5]5a-DGCTH'!K25+'[6]5a-DGCTH'!K25+'[7]5a-DGCTH'!K25+'[8]5a-DGCTH'!K25+'[9]5a-DGCTH'!K25+'[10]5a-DGCTH'!K25+'[11]5a-DGCTH'!K25+'[12]5a-DGCTH'!K25+'[13]5a-DGCTH'!K25+'[14]5a-DGCTH'!K25+'[15]5a-DGCTH'!K25</f>
        <v>0</v>
      </c>
      <c r="L25" s="411">
        <f>'[2]5a-DGCTH'!L25+'[3]5a-DGCTH'!L25+'[4]5a-DGCTH'!L25+'[5]5a-DGCTH'!L25+'[6]5a-DGCTH'!L25+'[7]5a-DGCTH'!L25+'[8]5a-DGCTH'!L25+'[9]5a-DGCTH'!L25+'[10]5a-DGCTH'!L25+'[11]5a-DGCTH'!L25+'[12]5a-DGCTH'!L25+'[13]5a-DGCTH'!L25+'[14]5a-DGCTH'!L25+'[15]5a-DGCTH'!L25</f>
        <v>0</v>
      </c>
      <c r="M25" s="411">
        <f>'[2]5a-DGCTH'!M25+'[3]5a-DGCTH'!M25+'[4]5a-DGCTH'!M25+'[5]5a-DGCTH'!M25+'[6]5a-DGCTH'!M25+'[7]5a-DGCTH'!M25+'[8]5a-DGCTH'!M25+'[9]5a-DGCTH'!M25+'[10]5a-DGCTH'!M25+'[11]5a-DGCTH'!M25+'[12]5a-DGCTH'!M25+'[13]5a-DGCTH'!M25+'[14]5a-DGCTH'!M25+'[15]5a-DGCTH'!M25</f>
        <v>0</v>
      </c>
      <c r="N25" s="378"/>
    </row>
    <row r="26" spans="1:14" s="383" customFormat="1" ht="15" customHeight="1">
      <c r="A26" s="144">
        <v>2</v>
      </c>
      <c r="B26" s="145" t="s">
        <v>89</v>
      </c>
      <c r="C26" s="146" t="s">
        <v>90</v>
      </c>
      <c r="D26" s="417">
        <f>D27+D30+D37+D38+D39+D40+D41+D42</f>
        <v>0</v>
      </c>
      <c r="E26" s="417">
        <f aca="true" t="shared" si="6" ref="E26:M26">E27+E30+E37+E38+E39+E40+E41+E42</f>
        <v>0</v>
      </c>
      <c r="F26" s="417">
        <f t="shared" si="6"/>
        <v>0</v>
      </c>
      <c r="G26" s="417">
        <f t="shared" si="6"/>
        <v>0</v>
      </c>
      <c r="H26" s="417">
        <f t="shared" si="6"/>
        <v>0</v>
      </c>
      <c r="I26" s="417">
        <f t="shared" si="6"/>
        <v>0</v>
      </c>
      <c r="J26" s="417">
        <f t="shared" si="6"/>
        <v>0</v>
      </c>
      <c r="K26" s="417">
        <f t="shared" si="6"/>
        <v>0</v>
      </c>
      <c r="L26" s="417">
        <f t="shared" si="6"/>
        <v>0</v>
      </c>
      <c r="M26" s="417">
        <f t="shared" si="6"/>
        <v>0</v>
      </c>
      <c r="N26" s="382"/>
    </row>
    <row r="27" spans="1:25" s="383" customFormat="1" ht="15" customHeight="1">
      <c r="A27" s="144" t="s">
        <v>91</v>
      </c>
      <c r="B27" s="145" t="s">
        <v>32</v>
      </c>
      <c r="C27" s="146" t="s">
        <v>92</v>
      </c>
      <c r="D27" s="417">
        <f>D28+D29</f>
        <v>0</v>
      </c>
      <c r="E27" s="417">
        <f aca="true" t="shared" si="7" ref="E27:M27">E28+E29</f>
        <v>0</v>
      </c>
      <c r="F27" s="417">
        <f t="shared" si="7"/>
        <v>0</v>
      </c>
      <c r="G27" s="417">
        <f t="shared" si="7"/>
        <v>0</v>
      </c>
      <c r="H27" s="417">
        <f t="shared" si="7"/>
        <v>0</v>
      </c>
      <c r="I27" s="417">
        <f t="shared" si="7"/>
        <v>0</v>
      </c>
      <c r="J27" s="417">
        <f t="shared" si="7"/>
        <v>0</v>
      </c>
      <c r="K27" s="417">
        <f t="shared" si="7"/>
        <v>0</v>
      </c>
      <c r="L27" s="417">
        <f t="shared" si="7"/>
        <v>0</v>
      </c>
      <c r="M27" s="417">
        <f t="shared" si="7"/>
        <v>0</v>
      </c>
      <c r="N27" s="382"/>
      <c r="P27" s="553"/>
      <c r="Q27" s="553"/>
      <c r="R27" s="553"/>
      <c r="S27" s="553"/>
      <c r="T27" s="553"/>
      <c r="U27" s="553"/>
      <c r="V27" s="553"/>
      <c r="W27" s="553"/>
      <c r="X27" s="553"/>
      <c r="Y27" s="553"/>
    </row>
    <row r="28" spans="1:25" s="43" customFormat="1" ht="15" customHeight="1">
      <c r="A28" s="147" t="s">
        <v>93</v>
      </c>
      <c r="B28" s="148" t="s">
        <v>94</v>
      </c>
      <c r="C28" s="149" t="s">
        <v>24</v>
      </c>
      <c r="D28" s="416">
        <f aca="true" t="shared" si="8" ref="D28:D42">SUM(E28:M28)</f>
        <v>0</v>
      </c>
      <c r="E28" s="412">
        <f>'[2]5a-DGCTH'!E28+'[3]5a-DGCTH'!E28+'[4]5a-DGCTH'!E28+'[5]5a-DGCTH'!E28+'[6]5a-DGCTH'!E28+'[7]5a-DGCTH'!E28+'[8]5a-DGCTH'!E28+'[9]5a-DGCTH'!E28+'[10]5a-DGCTH'!E28+'[11]5a-DGCTH'!E28+'[12]5a-DGCTH'!E28+'[13]5a-DGCTH'!E28+'[14]5a-DGCTH'!E28+'[15]5a-DGCTH'!E28</f>
        <v>0</v>
      </c>
      <c r="F28" s="412">
        <f>'[2]5a-DGCTH'!F28+'[3]5a-DGCTH'!F28+'[4]5a-DGCTH'!F28+'[5]5a-DGCTH'!F28+'[6]5a-DGCTH'!F28+'[7]5a-DGCTH'!F28+'[8]5a-DGCTH'!F28+'[9]5a-DGCTH'!F28+'[10]5a-DGCTH'!F28+'[11]5a-DGCTH'!F28+'[12]5a-DGCTH'!F28+'[13]5a-DGCTH'!F28+'[14]5a-DGCTH'!F28+'[15]5a-DGCTH'!F28</f>
        <v>0</v>
      </c>
      <c r="G28" s="412">
        <f>'[2]5a-DGCTH'!G28+'[3]5a-DGCTH'!G28+'[4]5a-DGCTH'!G28+'[5]5a-DGCTH'!G28+'[6]5a-DGCTH'!G28+'[7]5a-DGCTH'!G28+'[8]5a-DGCTH'!G28+'[9]5a-DGCTH'!G28+'[10]5a-DGCTH'!G28+'[11]5a-DGCTH'!G28+'[12]5a-DGCTH'!G28+'[13]5a-DGCTH'!G28+'[14]5a-DGCTH'!G28+'[15]5a-DGCTH'!G28</f>
        <v>0</v>
      </c>
      <c r="H28" s="412">
        <f>'[2]5a-DGCTH'!H28+'[3]5a-DGCTH'!H28+'[4]5a-DGCTH'!H28+'[5]5a-DGCTH'!H28+'[6]5a-DGCTH'!H28+'[7]5a-DGCTH'!H28+'[8]5a-DGCTH'!H28+'[9]5a-DGCTH'!H28+'[10]5a-DGCTH'!H28+'[11]5a-DGCTH'!H28+'[12]5a-DGCTH'!H28+'[13]5a-DGCTH'!H28+'[14]5a-DGCTH'!H28+'[15]5a-DGCTH'!H28</f>
        <v>0</v>
      </c>
      <c r="I28" s="412">
        <f>'[2]5a-DGCTH'!I28+'[3]5a-DGCTH'!I28+'[4]5a-DGCTH'!I28+'[5]5a-DGCTH'!I28+'[6]5a-DGCTH'!I28+'[7]5a-DGCTH'!I28+'[8]5a-DGCTH'!I28+'[9]5a-DGCTH'!I28+'[10]5a-DGCTH'!I28+'[11]5a-DGCTH'!I28+'[12]5a-DGCTH'!I28+'[13]5a-DGCTH'!I28+'[14]5a-DGCTH'!I28+'[15]5a-DGCTH'!I28</f>
        <v>0</v>
      </c>
      <c r="J28" s="412">
        <f>'[2]5a-DGCTH'!J28+'[3]5a-DGCTH'!J28+'[4]5a-DGCTH'!J28+'[5]5a-DGCTH'!J28+'[6]5a-DGCTH'!J28+'[7]5a-DGCTH'!J28+'[8]5a-DGCTH'!J28+'[9]5a-DGCTH'!J28+'[10]5a-DGCTH'!J28+'[11]5a-DGCTH'!J28+'[12]5a-DGCTH'!J28+'[13]5a-DGCTH'!J28+'[14]5a-DGCTH'!J28+'[15]5a-DGCTH'!J28</f>
        <v>0</v>
      </c>
      <c r="K28" s="412">
        <f>'[2]5a-DGCTH'!K28+'[3]5a-DGCTH'!K28+'[4]5a-DGCTH'!K28+'[5]5a-DGCTH'!K28+'[6]5a-DGCTH'!K28+'[7]5a-DGCTH'!K28+'[8]5a-DGCTH'!K28+'[9]5a-DGCTH'!K28+'[10]5a-DGCTH'!K28+'[11]5a-DGCTH'!K28+'[12]5a-DGCTH'!K28+'[13]5a-DGCTH'!K28+'[14]5a-DGCTH'!K28+'[15]5a-DGCTH'!K28</f>
        <v>0</v>
      </c>
      <c r="L28" s="412">
        <f>'[2]5a-DGCTH'!L28+'[3]5a-DGCTH'!L28+'[4]5a-DGCTH'!L28+'[5]5a-DGCTH'!L28+'[6]5a-DGCTH'!L28+'[7]5a-DGCTH'!L28+'[8]5a-DGCTH'!L28+'[9]5a-DGCTH'!L28+'[10]5a-DGCTH'!L28+'[11]5a-DGCTH'!L28+'[12]5a-DGCTH'!L28+'[13]5a-DGCTH'!L28+'[14]5a-DGCTH'!L28+'[15]5a-DGCTH'!L28</f>
        <v>0</v>
      </c>
      <c r="M28" s="412">
        <f>'[2]5a-DGCTH'!M28+'[3]5a-DGCTH'!M28+'[4]5a-DGCTH'!M28+'[5]5a-DGCTH'!M28+'[6]5a-DGCTH'!M28+'[7]5a-DGCTH'!M28+'[8]5a-DGCTH'!M28+'[9]5a-DGCTH'!M28+'[10]5a-DGCTH'!M28+'[11]5a-DGCTH'!M28+'[12]5a-DGCTH'!M28+'[13]5a-DGCTH'!M28+'[14]5a-DGCTH'!M28+'[15]5a-DGCTH'!M28</f>
        <v>0</v>
      </c>
      <c r="N28" s="42"/>
      <c r="P28" s="555"/>
      <c r="Q28" s="555"/>
      <c r="R28" s="555"/>
      <c r="S28" s="555"/>
      <c r="T28" s="555"/>
      <c r="U28" s="555"/>
      <c r="V28" s="555"/>
      <c r="W28" s="555"/>
      <c r="X28" s="555"/>
      <c r="Y28" s="555"/>
    </row>
    <row r="29" spans="1:25" s="41" customFormat="1" ht="15" customHeight="1">
      <c r="A29" s="147" t="s">
        <v>95</v>
      </c>
      <c r="B29" s="148" t="s">
        <v>96</v>
      </c>
      <c r="C29" s="149" t="s">
        <v>97</v>
      </c>
      <c r="D29" s="416">
        <f t="shared" si="8"/>
        <v>0</v>
      </c>
      <c r="E29" s="412">
        <f>'[2]5a-DGCTH'!E29+'[3]5a-DGCTH'!E29+'[4]5a-DGCTH'!E29+'[5]5a-DGCTH'!E29+'[6]5a-DGCTH'!E29+'[7]5a-DGCTH'!E29+'[8]5a-DGCTH'!E29+'[9]5a-DGCTH'!E29+'[10]5a-DGCTH'!E29+'[11]5a-DGCTH'!E29+'[12]5a-DGCTH'!E29+'[13]5a-DGCTH'!E29+'[14]5a-DGCTH'!E29+'[15]5a-DGCTH'!E29</f>
        <v>0</v>
      </c>
      <c r="F29" s="412">
        <f>'[2]5a-DGCTH'!F29+'[3]5a-DGCTH'!F29+'[4]5a-DGCTH'!F29+'[5]5a-DGCTH'!F29+'[6]5a-DGCTH'!F29+'[7]5a-DGCTH'!F29+'[8]5a-DGCTH'!F29+'[9]5a-DGCTH'!F29+'[10]5a-DGCTH'!F29+'[11]5a-DGCTH'!F29+'[12]5a-DGCTH'!F29+'[13]5a-DGCTH'!F29+'[14]5a-DGCTH'!F29+'[15]5a-DGCTH'!F29</f>
        <v>0</v>
      </c>
      <c r="G29" s="412">
        <f>'[2]5a-DGCTH'!G29+'[3]5a-DGCTH'!G29+'[4]5a-DGCTH'!G29+'[5]5a-DGCTH'!G29+'[6]5a-DGCTH'!G29+'[7]5a-DGCTH'!G29+'[8]5a-DGCTH'!G29+'[9]5a-DGCTH'!G29+'[10]5a-DGCTH'!G29+'[11]5a-DGCTH'!G29+'[12]5a-DGCTH'!G29+'[13]5a-DGCTH'!G29+'[14]5a-DGCTH'!G29+'[15]5a-DGCTH'!G29</f>
        <v>0</v>
      </c>
      <c r="H29" s="412">
        <f>'[2]5a-DGCTH'!H29+'[3]5a-DGCTH'!H29+'[4]5a-DGCTH'!H29+'[5]5a-DGCTH'!H29+'[6]5a-DGCTH'!H29+'[7]5a-DGCTH'!H29+'[8]5a-DGCTH'!H29+'[9]5a-DGCTH'!H29+'[10]5a-DGCTH'!H29+'[11]5a-DGCTH'!H29+'[12]5a-DGCTH'!H29+'[13]5a-DGCTH'!H29+'[14]5a-DGCTH'!H29+'[15]5a-DGCTH'!H29</f>
        <v>0</v>
      </c>
      <c r="I29" s="412">
        <f>'[2]5a-DGCTH'!I29+'[3]5a-DGCTH'!I29+'[4]5a-DGCTH'!I29+'[5]5a-DGCTH'!I29+'[6]5a-DGCTH'!I29+'[7]5a-DGCTH'!I29+'[8]5a-DGCTH'!I29+'[9]5a-DGCTH'!I29+'[10]5a-DGCTH'!I29+'[11]5a-DGCTH'!I29+'[12]5a-DGCTH'!I29+'[13]5a-DGCTH'!I29+'[14]5a-DGCTH'!I29+'[15]5a-DGCTH'!I29</f>
        <v>0</v>
      </c>
      <c r="J29" s="412">
        <f>'[2]5a-DGCTH'!J29+'[3]5a-DGCTH'!J29+'[4]5a-DGCTH'!J29+'[5]5a-DGCTH'!J29+'[6]5a-DGCTH'!J29+'[7]5a-DGCTH'!J29+'[8]5a-DGCTH'!J29+'[9]5a-DGCTH'!J29+'[10]5a-DGCTH'!J29+'[11]5a-DGCTH'!J29+'[12]5a-DGCTH'!J29+'[13]5a-DGCTH'!J29+'[14]5a-DGCTH'!J29+'[15]5a-DGCTH'!J29</f>
        <v>0</v>
      </c>
      <c r="K29" s="412">
        <f>'[2]5a-DGCTH'!K29+'[3]5a-DGCTH'!K29+'[4]5a-DGCTH'!K29+'[5]5a-DGCTH'!K29+'[6]5a-DGCTH'!K29+'[7]5a-DGCTH'!K29+'[8]5a-DGCTH'!K29+'[9]5a-DGCTH'!K29+'[10]5a-DGCTH'!K29+'[11]5a-DGCTH'!K29+'[12]5a-DGCTH'!K29+'[13]5a-DGCTH'!K29+'[14]5a-DGCTH'!K29+'[15]5a-DGCTH'!K29</f>
        <v>0</v>
      </c>
      <c r="L29" s="412">
        <f>'[2]5a-DGCTH'!L29+'[3]5a-DGCTH'!L29+'[4]5a-DGCTH'!L29+'[5]5a-DGCTH'!L29+'[6]5a-DGCTH'!L29+'[7]5a-DGCTH'!L29+'[8]5a-DGCTH'!L29+'[9]5a-DGCTH'!L29+'[10]5a-DGCTH'!L29+'[11]5a-DGCTH'!L29+'[12]5a-DGCTH'!L29+'[13]5a-DGCTH'!L29+'[14]5a-DGCTH'!L29+'[15]5a-DGCTH'!L29</f>
        <v>0</v>
      </c>
      <c r="M29" s="412">
        <f>'[2]5a-DGCTH'!M29+'[3]5a-DGCTH'!M29+'[4]5a-DGCTH'!M29+'[5]5a-DGCTH'!M29+'[6]5a-DGCTH'!M29+'[7]5a-DGCTH'!M29+'[8]5a-DGCTH'!M29+'[9]5a-DGCTH'!M29+'[10]5a-DGCTH'!M29+'[11]5a-DGCTH'!M29+'[12]5a-DGCTH'!M29+'[13]5a-DGCTH'!M29+'[14]5a-DGCTH'!M29+'[15]5a-DGCTH'!M29</f>
        <v>0</v>
      </c>
      <c r="N29" s="40"/>
      <c r="P29" s="552"/>
      <c r="Q29" s="552"/>
      <c r="R29" s="552"/>
      <c r="S29" s="552"/>
      <c r="T29" s="552"/>
      <c r="U29" s="552"/>
      <c r="V29" s="552"/>
      <c r="W29" s="552"/>
      <c r="X29" s="552"/>
      <c r="Y29" s="552"/>
    </row>
    <row r="30" spans="1:25" s="383" customFormat="1" ht="15" customHeight="1">
      <c r="A30" s="144" t="s">
        <v>98</v>
      </c>
      <c r="B30" s="145" t="s">
        <v>99</v>
      </c>
      <c r="C30" s="146" t="s">
        <v>100</v>
      </c>
      <c r="D30" s="417">
        <f>SUM(D31:D36)</f>
        <v>0</v>
      </c>
      <c r="E30" s="417">
        <f aca="true" t="shared" si="9" ref="E30:M30">SUM(E31:E36)</f>
        <v>0</v>
      </c>
      <c r="F30" s="417">
        <f t="shared" si="9"/>
        <v>0</v>
      </c>
      <c r="G30" s="417">
        <f t="shared" si="9"/>
        <v>0</v>
      </c>
      <c r="H30" s="417">
        <f t="shared" si="9"/>
        <v>0</v>
      </c>
      <c r="I30" s="417">
        <f t="shared" si="9"/>
        <v>0</v>
      </c>
      <c r="J30" s="417">
        <f t="shared" si="9"/>
        <v>0</v>
      </c>
      <c r="K30" s="417">
        <f t="shared" si="9"/>
        <v>0</v>
      </c>
      <c r="L30" s="417">
        <f t="shared" si="9"/>
        <v>0</v>
      </c>
      <c r="M30" s="417">
        <f t="shared" si="9"/>
        <v>0</v>
      </c>
      <c r="N30" s="382"/>
      <c r="P30" s="553"/>
      <c r="Q30" s="553"/>
      <c r="R30" s="553"/>
      <c r="S30" s="553"/>
      <c r="T30" s="553"/>
      <c r="U30" s="553"/>
      <c r="V30" s="553"/>
      <c r="W30" s="553"/>
      <c r="X30" s="553"/>
      <c r="Y30" s="553"/>
    </row>
    <row r="31" spans="1:25" s="43" customFormat="1" ht="15" customHeight="1">
      <c r="A31" s="147" t="s">
        <v>101</v>
      </c>
      <c r="B31" s="148" t="s">
        <v>102</v>
      </c>
      <c r="C31" s="149" t="s">
        <v>30</v>
      </c>
      <c r="D31" s="416">
        <f t="shared" si="8"/>
        <v>0</v>
      </c>
      <c r="E31" s="412">
        <f>'[2]5a-DGCTH'!E31+'[3]5a-DGCTH'!E31+'[4]5a-DGCTH'!E31+'[5]5a-DGCTH'!E31+'[6]5a-DGCTH'!E31+'[7]5a-DGCTH'!E31+'[8]5a-DGCTH'!E31+'[9]5a-DGCTH'!E31+'[10]5a-DGCTH'!E31+'[11]5a-DGCTH'!E31+'[12]5a-DGCTH'!E31+'[13]5a-DGCTH'!E31+'[14]5a-DGCTH'!E31+'[15]5a-DGCTH'!E31</f>
        <v>0</v>
      </c>
      <c r="F31" s="412">
        <f>'[2]5a-DGCTH'!F31+'[3]5a-DGCTH'!F31+'[4]5a-DGCTH'!F31+'[5]5a-DGCTH'!F31+'[6]5a-DGCTH'!F31+'[7]5a-DGCTH'!F31+'[8]5a-DGCTH'!F31+'[9]5a-DGCTH'!F31+'[10]5a-DGCTH'!F31+'[11]5a-DGCTH'!F31+'[12]5a-DGCTH'!F31+'[13]5a-DGCTH'!F31+'[14]5a-DGCTH'!F31+'[15]5a-DGCTH'!F31</f>
        <v>0</v>
      </c>
      <c r="G31" s="412">
        <f>'[2]5a-DGCTH'!G31+'[3]5a-DGCTH'!G31+'[4]5a-DGCTH'!G31+'[5]5a-DGCTH'!G31+'[6]5a-DGCTH'!G31+'[7]5a-DGCTH'!G31+'[8]5a-DGCTH'!G31+'[9]5a-DGCTH'!G31+'[10]5a-DGCTH'!G31+'[11]5a-DGCTH'!G31+'[12]5a-DGCTH'!G31+'[13]5a-DGCTH'!G31+'[14]5a-DGCTH'!G31+'[15]5a-DGCTH'!G31</f>
        <v>0</v>
      </c>
      <c r="H31" s="412">
        <f>'[2]5a-DGCTH'!H31+'[3]5a-DGCTH'!H31+'[4]5a-DGCTH'!H31+'[5]5a-DGCTH'!H31+'[6]5a-DGCTH'!H31+'[7]5a-DGCTH'!H31+'[8]5a-DGCTH'!H31+'[9]5a-DGCTH'!H31+'[10]5a-DGCTH'!H31+'[11]5a-DGCTH'!H31+'[12]5a-DGCTH'!H31+'[13]5a-DGCTH'!H31+'[14]5a-DGCTH'!H31+'[15]5a-DGCTH'!H31</f>
        <v>0</v>
      </c>
      <c r="I31" s="412">
        <f>'[2]5a-DGCTH'!I31+'[3]5a-DGCTH'!I31+'[4]5a-DGCTH'!I31+'[5]5a-DGCTH'!I31+'[6]5a-DGCTH'!I31+'[7]5a-DGCTH'!I31+'[8]5a-DGCTH'!I31+'[9]5a-DGCTH'!I31+'[10]5a-DGCTH'!I31+'[11]5a-DGCTH'!I31+'[12]5a-DGCTH'!I31+'[13]5a-DGCTH'!I31+'[14]5a-DGCTH'!I31+'[15]5a-DGCTH'!I31</f>
        <v>0</v>
      </c>
      <c r="J31" s="412">
        <f>'[2]5a-DGCTH'!J31+'[3]5a-DGCTH'!J31+'[4]5a-DGCTH'!J31+'[5]5a-DGCTH'!J31+'[6]5a-DGCTH'!J31+'[7]5a-DGCTH'!J31+'[8]5a-DGCTH'!J31+'[9]5a-DGCTH'!J31+'[10]5a-DGCTH'!J31+'[11]5a-DGCTH'!J31+'[12]5a-DGCTH'!J31+'[13]5a-DGCTH'!J31+'[14]5a-DGCTH'!J31+'[15]5a-DGCTH'!J31</f>
        <v>0</v>
      </c>
      <c r="K31" s="412">
        <f>'[2]5a-DGCTH'!K31+'[3]5a-DGCTH'!K31+'[4]5a-DGCTH'!K31+'[5]5a-DGCTH'!K31+'[6]5a-DGCTH'!K31+'[7]5a-DGCTH'!K31+'[8]5a-DGCTH'!K31+'[9]5a-DGCTH'!K31+'[10]5a-DGCTH'!K31+'[11]5a-DGCTH'!K31+'[12]5a-DGCTH'!K31+'[13]5a-DGCTH'!K31+'[14]5a-DGCTH'!K31+'[15]5a-DGCTH'!K31</f>
        <v>0</v>
      </c>
      <c r="L31" s="412">
        <f>'[2]5a-DGCTH'!L31+'[3]5a-DGCTH'!L31+'[4]5a-DGCTH'!L31+'[5]5a-DGCTH'!L31+'[6]5a-DGCTH'!L31+'[7]5a-DGCTH'!L31+'[8]5a-DGCTH'!L31+'[9]5a-DGCTH'!L31+'[10]5a-DGCTH'!L31+'[11]5a-DGCTH'!L31+'[12]5a-DGCTH'!L31+'[13]5a-DGCTH'!L31+'[14]5a-DGCTH'!L31+'[15]5a-DGCTH'!L31</f>
        <v>0</v>
      </c>
      <c r="M31" s="412">
        <f>'[2]5a-DGCTH'!M31+'[3]5a-DGCTH'!M31+'[4]5a-DGCTH'!M31+'[5]5a-DGCTH'!M31+'[6]5a-DGCTH'!M31+'[7]5a-DGCTH'!M31+'[8]5a-DGCTH'!M31+'[9]5a-DGCTH'!M31+'[10]5a-DGCTH'!M31+'[11]5a-DGCTH'!M31+'[12]5a-DGCTH'!M31+'[13]5a-DGCTH'!M31+'[14]5a-DGCTH'!M31+'[15]5a-DGCTH'!M31</f>
        <v>0</v>
      </c>
      <c r="N31" s="42"/>
      <c r="P31" s="554"/>
      <c r="Q31" s="554"/>
      <c r="R31" s="554"/>
      <c r="S31" s="554"/>
      <c r="T31" s="554"/>
      <c r="U31" s="554"/>
      <c r="V31" s="554"/>
      <c r="W31" s="554"/>
      <c r="X31" s="554"/>
      <c r="Y31" s="554"/>
    </row>
    <row r="32" spans="1:14" s="43" customFormat="1" ht="15" customHeight="1">
      <c r="A32" s="147" t="s">
        <v>103</v>
      </c>
      <c r="B32" s="148" t="s">
        <v>104</v>
      </c>
      <c r="C32" s="149" t="s">
        <v>105</v>
      </c>
      <c r="D32" s="416">
        <f t="shared" si="8"/>
        <v>0</v>
      </c>
      <c r="E32" s="412">
        <f>'[2]5a-DGCTH'!E32+'[3]5a-DGCTH'!E32+'[4]5a-DGCTH'!E32+'[5]5a-DGCTH'!E32+'[6]5a-DGCTH'!E32+'[7]5a-DGCTH'!E32+'[8]5a-DGCTH'!E32+'[9]5a-DGCTH'!E32+'[10]5a-DGCTH'!E32+'[11]5a-DGCTH'!E32+'[12]5a-DGCTH'!E32+'[13]5a-DGCTH'!E32+'[14]5a-DGCTH'!E32+'[15]5a-DGCTH'!E32</f>
        <v>0</v>
      </c>
      <c r="F32" s="412">
        <f>'[2]5a-DGCTH'!F32+'[3]5a-DGCTH'!F32+'[4]5a-DGCTH'!F32+'[5]5a-DGCTH'!F32+'[6]5a-DGCTH'!F32+'[7]5a-DGCTH'!F32+'[8]5a-DGCTH'!F32+'[9]5a-DGCTH'!F32+'[10]5a-DGCTH'!F32+'[11]5a-DGCTH'!F32+'[12]5a-DGCTH'!F32+'[13]5a-DGCTH'!F32+'[14]5a-DGCTH'!F32+'[15]5a-DGCTH'!F32</f>
        <v>0</v>
      </c>
      <c r="G32" s="412">
        <f>'[2]5a-DGCTH'!G32+'[3]5a-DGCTH'!G32+'[4]5a-DGCTH'!G32+'[5]5a-DGCTH'!G32+'[6]5a-DGCTH'!G32+'[7]5a-DGCTH'!G32+'[8]5a-DGCTH'!G32+'[9]5a-DGCTH'!G32+'[10]5a-DGCTH'!G32+'[11]5a-DGCTH'!G32+'[12]5a-DGCTH'!G32+'[13]5a-DGCTH'!G32+'[14]5a-DGCTH'!G32+'[15]5a-DGCTH'!G32</f>
        <v>0</v>
      </c>
      <c r="H32" s="412">
        <f>'[2]5a-DGCTH'!H32+'[3]5a-DGCTH'!H32+'[4]5a-DGCTH'!H32+'[5]5a-DGCTH'!H32+'[6]5a-DGCTH'!H32+'[7]5a-DGCTH'!H32+'[8]5a-DGCTH'!H32+'[9]5a-DGCTH'!H32+'[10]5a-DGCTH'!H32+'[11]5a-DGCTH'!H32+'[12]5a-DGCTH'!H32+'[13]5a-DGCTH'!H32+'[14]5a-DGCTH'!H32+'[15]5a-DGCTH'!H32</f>
        <v>0</v>
      </c>
      <c r="I32" s="412">
        <f>'[2]5a-DGCTH'!I32+'[3]5a-DGCTH'!I32+'[4]5a-DGCTH'!I32+'[5]5a-DGCTH'!I32+'[6]5a-DGCTH'!I32+'[7]5a-DGCTH'!I32+'[8]5a-DGCTH'!I32+'[9]5a-DGCTH'!I32+'[10]5a-DGCTH'!I32+'[11]5a-DGCTH'!I32+'[12]5a-DGCTH'!I32+'[13]5a-DGCTH'!I32+'[14]5a-DGCTH'!I32+'[15]5a-DGCTH'!I32</f>
        <v>0</v>
      </c>
      <c r="J32" s="412">
        <f>'[2]5a-DGCTH'!J32+'[3]5a-DGCTH'!J32+'[4]5a-DGCTH'!J32+'[5]5a-DGCTH'!J32+'[6]5a-DGCTH'!J32+'[7]5a-DGCTH'!J32+'[8]5a-DGCTH'!J32+'[9]5a-DGCTH'!J32+'[10]5a-DGCTH'!J32+'[11]5a-DGCTH'!J32+'[12]5a-DGCTH'!J32+'[13]5a-DGCTH'!J32+'[14]5a-DGCTH'!J32+'[15]5a-DGCTH'!J32</f>
        <v>0</v>
      </c>
      <c r="K32" s="412">
        <f>'[2]5a-DGCTH'!K32+'[3]5a-DGCTH'!K32+'[4]5a-DGCTH'!K32+'[5]5a-DGCTH'!K32+'[6]5a-DGCTH'!K32+'[7]5a-DGCTH'!K32+'[8]5a-DGCTH'!K32+'[9]5a-DGCTH'!K32+'[10]5a-DGCTH'!K32+'[11]5a-DGCTH'!K32+'[12]5a-DGCTH'!K32+'[13]5a-DGCTH'!K32+'[14]5a-DGCTH'!K32+'[15]5a-DGCTH'!K32</f>
        <v>0</v>
      </c>
      <c r="L32" s="412">
        <f>'[2]5a-DGCTH'!L32+'[3]5a-DGCTH'!L32+'[4]5a-DGCTH'!L32+'[5]5a-DGCTH'!L32+'[6]5a-DGCTH'!L32+'[7]5a-DGCTH'!L32+'[8]5a-DGCTH'!L32+'[9]5a-DGCTH'!L32+'[10]5a-DGCTH'!L32+'[11]5a-DGCTH'!L32+'[12]5a-DGCTH'!L32+'[13]5a-DGCTH'!L32+'[14]5a-DGCTH'!L32+'[15]5a-DGCTH'!L32</f>
        <v>0</v>
      </c>
      <c r="M32" s="412">
        <f>'[2]5a-DGCTH'!M32+'[3]5a-DGCTH'!M32+'[4]5a-DGCTH'!M32+'[5]5a-DGCTH'!M32+'[6]5a-DGCTH'!M32+'[7]5a-DGCTH'!M32+'[8]5a-DGCTH'!M32+'[9]5a-DGCTH'!M32+'[10]5a-DGCTH'!M32+'[11]5a-DGCTH'!M32+'[12]5a-DGCTH'!M32+'[13]5a-DGCTH'!M32+'[14]5a-DGCTH'!M32+'[15]5a-DGCTH'!M32</f>
        <v>0</v>
      </c>
      <c r="N32" s="42"/>
    </row>
    <row r="33" spans="1:14" s="43" customFormat="1" ht="15" customHeight="1">
      <c r="A33" s="147" t="s">
        <v>106</v>
      </c>
      <c r="B33" s="148" t="s">
        <v>107</v>
      </c>
      <c r="C33" s="149" t="s">
        <v>108</v>
      </c>
      <c r="D33" s="416">
        <f t="shared" si="8"/>
        <v>0</v>
      </c>
      <c r="E33" s="412">
        <f>'[2]5a-DGCTH'!E33+'[3]5a-DGCTH'!E33+'[4]5a-DGCTH'!E33+'[5]5a-DGCTH'!E33+'[6]5a-DGCTH'!E33+'[7]5a-DGCTH'!E33+'[8]5a-DGCTH'!E33+'[9]5a-DGCTH'!E33+'[10]5a-DGCTH'!E33+'[11]5a-DGCTH'!E33+'[12]5a-DGCTH'!E33+'[13]5a-DGCTH'!E33+'[14]5a-DGCTH'!E33+'[15]5a-DGCTH'!E33</f>
        <v>0</v>
      </c>
      <c r="F33" s="412">
        <f>'[2]5a-DGCTH'!F33+'[3]5a-DGCTH'!F33+'[4]5a-DGCTH'!F33+'[5]5a-DGCTH'!F33+'[6]5a-DGCTH'!F33+'[7]5a-DGCTH'!F33+'[8]5a-DGCTH'!F33+'[9]5a-DGCTH'!F33+'[10]5a-DGCTH'!F33+'[11]5a-DGCTH'!F33+'[12]5a-DGCTH'!F33+'[13]5a-DGCTH'!F33+'[14]5a-DGCTH'!F33+'[15]5a-DGCTH'!F33</f>
        <v>0</v>
      </c>
      <c r="G33" s="412">
        <f>'[2]5a-DGCTH'!G33+'[3]5a-DGCTH'!G33+'[4]5a-DGCTH'!G33+'[5]5a-DGCTH'!G33+'[6]5a-DGCTH'!G33+'[7]5a-DGCTH'!G33+'[8]5a-DGCTH'!G33+'[9]5a-DGCTH'!G33+'[10]5a-DGCTH'!G33+'[11]5a-DGCTH'!G33+'[12]5a-DGCTH'!G33+'[13]5a-DGCTH'!G33+'[14]5a-DGCTH'!G33+'[15]5a-DGCTH'!G33</f>
        <v>0</v>
      </c>
      <c r="H33" s="412">
        <f>'[2]5a-DGCTH'!H33+'[3]5a-DGCTH'!H33+'[4]5a-DGCTH'!H33+'[5]5a-DGCTH'!H33+'[6]5a-DGCTH'!H33+'[7]5a-DGCTH'!H33+'[8]5a-DGCTH'!H33+'[9]5a-DGCTH'!H33+'[10]5a-DGCTH'!H33+'[11]5a-DGCTH'!H33+'[12]5a-DGCTH'!H33+'[13]5a-DGCTH'!H33+'[14]5a-DGCTH'!H33+'[15]5a-DGCTH'!H33</f>
        <v>0</v>
      </c>
      <c r="I33" s="412">
        <f>'[2]5a-DGCTH'!I33+'[3]5a-DGCTH'!I33+'[4]5a-DGCTH'!I33+'[5]5a-DGCTH'!I33+'[6]5a-DGCTH'!I33+'[7]5a-DGCTH'!I33+'[8]5a-DGCTH'!I33+'[9]5a-DGCTH'!I33+'[10]5a-DGCTH'!I33+'[11]5a-DGCTH'!I33+'[12]5a-DGCTH'!I33+'[13]5a-DGCTH'!I33+'[14]5a-DGCTH'!I33+'[15]5a-DGCTH'!I33</f>
        <v>0</v>
      </c>
      <c r="J33" s="412">
        <f>'[2]5a-DGCTH'!J33+'[3]5a-DGCTH'!J33+'[4]5a-DGCTH'!J33+'[5]5a-DGCTH'!J33+'[6]5a-DGCTH'!J33+'[7]5a-DGCTH'!J33+'[8]5a-DGCTH'!J33+'[9]5a-DGCTH'!J33+'[10]5a-DGCTH'!J33+'[11]5a-DGCTH'!J33+'[12]5a-DGCTH'!J33+'[13]5a-DGCTH'!J33+'[14]5a-DGCTH'!J33+'[15]5a-DGCTH'!J33</f>
        <v>0</v>
      </c>
      <c r="K33" s="412">
        <f>'[2]5a-DGCTH'!K33+'[3]5a-DGCTH'!K33+'[4]5a-DGCTH'!K33+'[5]5a-DGCTH'!K33+'[6]5a-DGCTH'!K33+'[7]5a-DGCTH'!K33+'[8]5a-DGCTH'!K33+'[9]5a-DGCTH'!K33+'[10]5a-DGCTH'!K33+'[11]5a-DGCTH'!K33+'[12]5a-DGCTH'!K33+'[13]5a-DGCTH'!K33+'[14]5a-DGCTH'!K33+'[15]5a-DGCTH'!K33</f>
        <v>0</v>
      </c>
      <c r="L33" s="412">
        <f>'[2]5a-DGCTH'!L33+'[3]5a-DGCTH'!L33+'[4]5a-DGCTH'!L33+'[5]5a-DGCTH'!L33+'[6]5a-DGCTH'!L33+'[7]5a-DGCTH'!L33+'[8]5a-DGCTH'!L33+'[9]5a-DGCTH'!L33+'[10]5a-DGCTH'!L33+'[11]5a-DGCTH'!L33+'[12]5a-DGCTH'!L33+'[13]5a-DGCTH'!L33+'[14]5a-DGCTH'!L33+'[15]5a-DGCTH'!L33</f>
        <v>0</v>
      </c>
      <c r="M33" s="412">
        <f>'[2]5a-DGCTH'!M33+'[3]5a-DGCTH'!M33+'[4]5a-DGCTH'!M33+'[5]5a-DGCTH'!M33+'[6]5a-DGCTH'!M33+'[7]5a-DGCTH'!M33+'[8]5a-DGCTH'!M33+'[9]5a-DGCTH'!M33+'[10]5a-DGCTH'!M33+'[11]5a-DGCTH'!M33+'[12]5a-DGCTH'!M33+'[13]5a-DGCTH'!M33+'[14]5a-DGCTH'!M33+'[15]5a-DGCTH'!M33</f>
        <v>0</v>
      </c>
      <c r="N33" s="42"/>
    </row>
    <row r="34" spans="1:14" s="43" customFormat="1" ht="15" customHeight="1">
      <c r="A34" s="147" t="s">
        <v>109</v>
      </c>
      <c r="B34" s="148" t="s">
        <v>110</v>
      </c>
      <c r="C34" s="149" t="s">
        <v>111</v>
      </c>
      <c r="D34" s="416">
        <f t="shared" si="8"/>
        <v>0</v>
      </c>
      <c r="E34" s="412">
        <f>'[2]5a-DGCTH'!E34+'[3]5a-DGCTH'!E34+'[4]5a-DGCTH'!E34+'[5]5a-DGCTH'!E34+'[6]5a-DGCTH'!E34+'[7]5a-DGCTH'!E34+'[8]5a-DGCTH'!E34+'[9]5a-DGCTH'!E34+'[10]5a-DGCTH'!E34+'[11]5a-DGCTH'!E34+'[12]5a-DGCTH'!E34+'[13]5a-DGCTH'!E34+'[14]5a-DGCTH'!E34+'[15]5a-DGCTH'!E34</f>
        <v>0</v>
      </c>
      <c r="F34" s="412">
        <f>'[2]5a-DGCTH'!F34+'[3]5a-DGCTH'!F34+'[4]5a-DGCTH'!F34+'[5]5a-DGCTH'!F34+'[6]5a-DGCTH'!F34+'[7]5a-DGCTH'!F34+'[8]5a-DGCTH'!F34+'[9]5a-DGCTH'!F34+'[10]5a-DGCTH'!F34+'[11]5a-DGCTH'!F34+'[12]5a-DGCTH'!F34+'[13]5a-DGCTH'!F34+'[14]5a-DGCTH'!F34+'[15]5a-DGCTH'!F34</f>
        <v>0</v>
      </c>
      <c r="G34" s="412">
        <f>'[2]5a-DGCTH'!G34+'[3]5a-DGCTH'!G34+'[4]5a-DGCTH'!G34+'[5]5a-DGCTH'!G34+'[6]5a-DGCTH'!G34+'[7]5a-DGCTH'!G34+'[8]5a-DGCTH'!G34+'[9]5a-DGCTH'!G34+'[10]5a-DGCTH'!G34+'[11]5a-DGCTH'!G34+'[12]5a-DGCTH'!G34+'[13]5a-DGCTH'!G34+'[14]5a-DGCTH'!G34+'[15]5a-DGCTH'!G34</f>
        <v>0</v>
      </c>
      <c r="H34" s="412">
        <f>'[2]5a-DGCTH'!H34+'[3]5a-DGCTH'!H34+'[4]5a-DGCTH'!H34+'[5]5a-DGCTH'!H34+'[6]5a-DGCTH'!H34+'[7]5a-DGCTH'!H34+'[8]5a-DGCTH'!H34+'[9]5a-DGCTH'!H34+'[10]5a-DGCTH'!H34+'[11]5a-DGCTH'!H34+'[12]5a-DGCTH'!H34+'[13]5a-DGCTH'!H34+'[14]5a-DGCTH'!H34+'[15]5a-DGCTH'!H34</f>
        <v>0</v>
      </c>
      <c r="I34" s="412">
        <f>'[2]5a-DGCTH'!I34+'[3]5a-DGCTH'!I34+'[4]5a-DGCTH'!I34+'[5]5a-DGCTH'!I34+'[6]5a-DGCTH'!I34+'[7]5a-DGCTH'!I34+'[8]5a-DGCTH'!I34+'[9]5a-DGCTH'!I34+'[10]5a-DGCTH'!I34+'[11]5a-DGCTH'!I34+'[12]5a-DGCTH'!I34+'[13]5a-DGCTH'!I34+'[14]5a-DGCTH'!I34+'[15]5a-DGCTH'!I34</f>
        <v>0</v>
      </c>
      <c r="J34" s="412">
        <f>'[2]5a-DGCTH'!J34+'[3]5a-DGCTH'!J34+'[4]5a-DGCTH'!J34+'[5]5a-DGCTH'!J34+'[6]5a-DGCTH'!J34+'[7]5a-DGCTH'!J34+'[8]5a-DGCTH'!J34+'[9]5a-DGCTH'!J34+'[10]5a-DGCTH'!J34+'[11]5a-DGCTH'!J34+'[12]5a-DGCTH'!J34+'[13]5a-DGCTH'!J34+'[14]5a-DGCTH'!J34+'[15]5a-DGCTH'!J34</f>
        <v>0</v>
      </c>
      <c r="K34" s="412">
        <f>'[2]5a-DGCTH'!K34+'[3]5a-DGCTH'!K34+'[4]5a-DGCTH'!K34+'[5]5a-DGCTH'!K34+'[6]5a-DGCTH'!K34+'[7]5a-DGCTH'!K34+'[8]5a-DGCTH'!K34+'[9]5a-DGCTH'!K34+'[10]5a-DGCTH'!K34+'[11]5a-DGCTH'!K34+'[12]5a-DGCTH'!K34+'[13]5a-DGCTH'!K34+'[14]5a-DGCTH'!K34+'[15]5a-DGCTH'!K34</f>
        <v>0</v>
      </c>
      <c r="L34" s="412">
        <f>'[2]5a-DGCTH'!L34+'[3]5a-DGCTH'!L34+'[4]5a-DGCTH'!L34+'[5]5a-DGCTH'!L34+'[6]5a-DGCTH'!L34+'[7]5a-DGCTH'!L34+'[8]5a-DGCTH'!L34+'[9]5a-DGCTH'!L34+'[10]5a-DGCTH'!L34+'[11]5a-DGCTH'!L34+'[12]5a-DGCTH'!L34+'[13]5a-DGCTH'!L34+'[14]5a-DGCTH'!L34+'[15]5a-DGCTH'!L34</f>
        <v>0</v>
      </c>
      <c r="M34" s="412">
        <f>'[2]5a-DGCTH'!M34+'[3]5a-DGCTH'!M34+'[4]5a-DGCTH'!M34+'[5]5a-DGCTH'!M34+'[6]5a-DGCTH'!M34+'[7]5a-DGCTH'!M34+'[8]5a-DGCTH'!M34+'[9]5a-DGCTH'!M34+'[10]5a-DGCTH'!M34+'[11]5a-DGCTH'!M34+'[12]5a-DGCTH'!M34+'[13]5a-DGCTH'!M34+'[14]5a-DGCTH'!M34+'[15]5a-DGCTH'!M34</f>
        <v>0</v>
      </c>
      <c r="N34" s="42"/>
    </row>
    <row r="35" spans="1:14" s="43" customFormat="1" ht="15" customHeight="1">
      <c r="A35" s="147" t="s">
        <v>135</v>
      </c>
      <c r="B35" s="148" t="s">
        <v>136</v>
      </c>
      <c r="C35" s="149" t="s">
        <v>137</v>
      </c>
      <c r="D35" s="416">
        <f t="shared" si="8"/>
        <v>0</v>
      </c>
      <c r="E35" s="412">
        <f>'[2]5a-DGCTH'!E35+'[3]5a-DGCTH'!E35+'[4]5a-DGCTH'!E35+'[5]5a-DGCTH'!E35+'[6]5a-DGCTH'!E35+'[7]5a-DGCTH'!E35+'[8]5a-DGCTH'!E35+'[9]5a-DGCTH'!E35+'[10]5a-DGCTH'!E35+'[11]5a-DGCTH'!E35+'[12]5a-DGCTH'!E35+'[13]5a-DGCTH'!E35+'[14]5a-DGCTH'!E35+'[15]5a-DGCTH'!E35</f>
        <v>0</v>
      </c>
      <c r="F35" s="412">
        <f>'[2]5a-DGCTH'!F35+'[3]5a-DGCTH'!F35+'[4]5a-DGCTH'!F35+'[5]5a-DGCTH'!F35+'[6]5a-DGCTH'!F35+'[7]5a-DGCTH'!F35+'[8]5a-DGCTH'!F35+'[9]5a-DGCTH'!F35+'[10]5a-DGCTH'!F35+'[11]5a-DGCTH'!F35+'[12]5a-DGCTH'!F35+'[13]5a-DGCTH'!F35+'[14]5a-DGCTH'!F35+'[15]5a-DGCTH'!F35</f>
        <v>0</v>
      </c>
      <c r="G35" s="412">
        <f>'[2]5a-DGCTH'!G35+'[3]5a-DGCTH'!G35+'[4]5a-DGCTH'!G35+'[5]5a-DGCTH'!G35+'[6]5a-DGCTH'!G35+'[7]5a-DGCTH'!G35+'[8]5a-DGCTH'!G35+'[9]5a-DGCTH'!G35+'[10]5a-DGCTH'!G35+'[11]5a-DGCTH'!G35+'[12]5a-DGCTH'!G35+'[13]5a-DGCTH'!G35+'[14]5a-DGCTH'!G35+'[15]5a-DGCTH'!G35</f>
        <v>0</v>
      </c>
      <c r="H35" s="412">
        <f>'[2]5a-DGCTH'!H35+'[3]5a-DGCTH'!H35+'[4]5a-DGCTH'!H35+'[5]5a-DGCTH'!H35+'[6]5a-DGCTH'!H35+'[7]5a-DGCTH'!H35+'[8]5a-DGCTH'!H35+'[9]5a-DGCTH'!H35+'[10]5a-DGCTH'!H35+'[11]5a-DGCTH'!H35+'[12]5a-DGCTH'!H35+'[13]5a-DGCTH'!H35+'[14]5a-DGCTH'!H35+'[15]5a-DGCTH'!H35</f>
        <v>0</v>
      </c>
      <c r="I35" s="412">
        <f>'[2]5a-DGCTH'!I35+'[3]5a-DGCTH'!I35+'[4]5a-DGCTH'!I35+'[5]5a-DGCTH'!I35+'[6]5a-DGCTH'!I35+'[7]5a-DGCTH'!I35+'[8]5a-DGCTH'!I35+'[9]5a-DGCTH'!I35+'[10]5a-DGCTH'!I35+'[11]5a-DGCTH'!I35+'[12]5a-DGCTH'!I35+'[13]5a-DGCTH'!I35+'[14]5a-DGCTH'!I35+'[15]5a-DGCTH'!I35</f>
        <v>0</v>
      </c>
      <c r="J35" s="412">
        <f>'[2]5a-DGCTH'!J35+'[3]5a-DGCTH'!J35+'[4]5a-DGCTH'!J35+'[5]5a-DGCTH'!J35+'[6]5a-DGCTH'!J35+'[7]5a-DGCTH'!J35+'[8]5a-DGCTH'!J35+'[9]5a-DGCTH'!J35+'[10]5a-DGCTH'!J35+'[11]5a-DGCTH'!J35+'[12]5a-DGCTH'!J35+'[13]5a-DGCTH'!J35+'[14]5a-DGCTH'!J35+'[15]5a-DGCTH'!J35</f>
        <v>0</v>
      </c>
      <c r="K35" s="412">
        <f>'[2]5a-DGCTH'!K35+'[3]5a-DGCTH'!K35+'[4]5a-DGCTH'!K35+'[5]5a-DGCTH'!K35+'[6]5a-DGCTH'!K35+'[7]5a-DGCTH'!K35+'[8]5a-DGCTH'!K35+'[9]5a-DGCTH'!K35+'[10]5a-DGCTH'!K35+'[11]5a-DGCTH'!K35+'[12]5a-DGCTH'!K35+'[13]5a-DGCTH'!K35+'[14]5a-DGCTH'!K35+'[15]5a-DGCTH'!K35</f>
        <v>0</v>
      </c>
      <c r="L35" s="412">
        <f>'[2]5a-DGCTH'!L35+'[3]5a-DGCTH'!L35+'[4]5a-DGCTH'!L35+'[5]5a-DGCTH'!L35+'[6]5a-DGCTH'!L35+'[7]5a-DGCTH'!L35+'[8]5a-DGCTH'!L35+'[9]5a-DGCTH'!L35+'[10]5a-DGCTH'!L35+'[11]5a-DGCTH'!L35+'[12]5a-DGCTH'!L35+'[13]5a-DGCTH'!L35+'[14]5a-DGCTH'!L35+'[15]5a-DGCTH'!L35</f>
        <v>0</v>
      </c>
      <c r="M35" s="412">
        <f>'[2]5a-DGCTH'!M35+'[3]5a-DGCTH'!M35+'[4]5a-DGCTH'!M35+'[5]5a-DGCTH'!M35+'[6]5a-DGCTH'!M35+'[7]5a-DGCTH'!M35+'[8]5a-DGCTH'!M35+'[9]5a-DGCTH'!M35+'[10]5a-DGCTH'!M35+'[11]5a-DGCTH'!M35+'[12]5a-DGCTH'!M35+'[13]5a-DGCTH'!M35+'[14]5a-DGCTH'!M35+'[15]5a-DGCTH'!M35</f>
        <v>0</v>
      </c>
      <c r="N35" s="42"/>
    </row>
    <row r="36" spans="1:14" s="43" customFormat="1" ht="15" customHeight="1">
      <c r="A36" s="147" t="s">
        <v>143</v>
      </c>
      <c r="B36" s="148" t="s">
        <v>144</v>
      </c>
      <c r="C36" s="149" t="s">
        <v>145</v>
      </c>
      <c r="D36" s="416">
        <f t="shared" si="8"/>
        <v>0</v>
      </c>
      <c r="E36" s="412">
        <f>'[2]5a-DGCTH'!E36+'[3]5a-DGCTH'!E36+'[4]5a-DGCTH'!E36+'[5]5a-DGCTH'!E36+'[6]5a-DGCTH'!E36+'[7]5a-DGCTH'!E36+'[8]5a-DGCTH'!E36+'[9]5a-DGCTH'!E36+'[10]5a-DGCTH'!E36+'[11]5a-DGCTH'!E36+'[12]5a-DGCTH'!E36+'[13]5a-DGCTH'!E36+'[14]5a-DGCTH'!E36+'[15]5a-DGCTH'!E36</f>
        <v>0</v>
      </c>
      <c r="F36" s="412">
        <f>'[2]5a-DGCTH'!F36+'[3]5a-DGCTH'!F36+'[4]5a-DGCTH'!F36+'[5]5a-DGCTH'!F36+'[6]5a-DGCTH'!F36+'[7]5a-DGCTH'!F36+'[8]5a-DGCTH'!F36+'[9]5a-DGCTH'!F36+'[10]5a-DGCTH'!F36+'[11]5a-DGCTH'!F36+'[12]5a-DGCTH'!F36+'[13]5a-DGCTH'!F36+'[14]5a-DGCTH'!F36+'[15]5a-DGCTH'!F36</f>
        <v>0</v>
      </c>
      <c r="G36" s="412">
        <f>'[2]5a-DGCTH'!G36+'[3]5a-DGCTH'!G36+'[4]5a-DGCTH'!G36+'[5]5a-DGCTH'!G36+'[6]5a-DGCTH'!G36+'[7]5a-DGCTH'!G36+'[8]5a-DGCTH'!G36+'[9]5a-DGCTH'!G36+'[10]5a-DGCTH'!G36+'[11]5a-DGCTH'!G36+'[12]5a-DGCTH'!G36+'[13]5a-DGCTH'!G36+'[14]5a-DGCTH'!G36+'[15]5a-DGCTH'!G36</f>
        <v>0</v>
      </c>
      <c r="H36" s="412">
        <f>'[2]5a-DGCTH'!H36+'[3]5a-DGCTH'!H36+'[4]5a-DGCTH'!H36+'[5]5a-DGCTH'!H36+'[6]5a-DGCTH'!H36+'[7]5a-DGCTH'!H36+'[8]5a-DGCTH'!H36+'[9]5a-DGCTH'!H36+'[10]5a-DGCTH'!H36+'[11]5a-DGCTH'!H36+'[12]5a-DGCTH'!H36+'[13]5a-DGCTH'!H36+'[14]5a-DGCTH'!H36+'[15]5a-DGCTH'!H36</f>
        <v>0</v>
      </c>
      <c r="I36" s="412">
        <f>'[2]5a-DGCTH'!I36+'[3]5a-DGCTH'!I36+'[4]5a-DGCTH'!I36+'[5]5a-DGCTH'!I36+'[6]5a-DGCTH'!I36+'[7]5a-DGCTH'!I36+'[8]5a-DGCTH'!I36+'[9]5a-DGCTH'!I36+'[10]5a-DGCTH'!I36+'[11]5a-DGCTH'!I36+'[12]5a-DGCTH'!I36+'[13]5a-DGCTH'!I36+'[14]5a-DGCTH'!I36+'[15]5a-DGCTH'!I36</f>
        <v>0</v>
      </c>
      <c r="J36" s="412">
        <f>'[2]5a-DGCTH'!J36+'[3]5a-DGCTH'!J36+'[4]5a-DGCTH'!J36+'[5]5a-DGCTH'!J36+'[6]5a-DGCTH'!J36+'[7]5a-DGCTH'!J36+'[8]5a-DGCTH'!J36+'[9]5a-DGCTH'!J36+'[10]5a-DGCTH'!J36+'[11]5a-DGCTH'!J36+'[12]5a-DGCTH'!J36+'[13]5a-DGCTH'!J36+'[14]5a-DGCTH'!J36+'[15]5a-DGCTH'!J36</f>
        <v>0</v>
      </c>
      <c r="K36" s="412">
        <f>'[2]5a-DGCTH'!K36+'[3]5a-DGCTH'!K36+'[4]5a-DGCTH'!K36+'[5]5a-DGCTH'!K36+'[6]5a-DGCTH'!K36+'[7]5a-DGCTH'!K36+'[8]5a-DGCTH'!K36+'[9]5a-DGCTH'!K36+'[10]5a-DGCTH'!K36+'[11]5a-DGCTH'!K36+'[12]5a-DGCTH'!K36+'[13]5a-DGCTH'!K36+'[14]5a-DGCTH'!K36+'[15]5a-DGCTH'!K36</f>
        <v>0</v>
      </c>
      <c r="L36" s="412">
        <f>'[2]5a-DGCTH'!L36+'[3]5a-DGCTH'!L36+'[4]5a-DGCTH'!L36+'[5]5a-DGCTH'!L36+'[6]5a-DGCTH'!L36+'[7]5a-DGCTH'!L36+'[8]5a-DGCTH'!L36+'[9]5a-DGCTH'!L36+'[10]5a-DGCTH'!L36+'[11]5a-DGCTH'!L36+'[12]5a-DGCTH'!L36+'[13]5a-DGCTH'!L36+'[14]5a-DGCTH'!L36+'[15]5a-DGCTH'!L36</f>
        <v>0</v>
      </c>
      <c r="M36" s="412">
        <f>'[2]5a-DGCTH'!M36+'[3]5a-DGCTH'!M36+'[4]5a-DGCTH'!M36+'[5]5a-DGCTH'!M36+'[6]5a-DGCTH'!M36+'[7]5a-DGCTH'!M36+'[8]5a-DGCTH'!M36+'[9]5a-DGCTH'!M36+'[10]5a-DGCTH'!M36+'[11]5a-DGCTH'!M36+'[12]5a-DGCTH'!M36+'[13]5a-DGCTH'!M36+'[14]5a-DGCTH'!M36+'[15]5a-DGCTH'!M36</f>
        <v>0</v>
      </c>
      <c r="N36" s="42"/>
    </row>
    <row r="37" spans="1:14" s="43" customFormat="1" ht="15" customHeight="1">
      <c r="A37" s="147" t="s">
        <v>173</v>
      </c>
      <c r="B37" s="148" t="s">
        <v>174</v>
      </c>
      <c r="C37" s="149" t="s">
        <v>29</v>
      </c>
      <c r="D37" s="416">
        <f t="shared" si="8"/>
        <v>0</v>
      </c>
      <c r="E37" s="412">
        <f>'[2]5a-DGCTH'!E37+'[3]5a-DGCTH'!E37+'[4]5a-DGCTH'!E37+'[5]5a-DGCTH'!E37+'[6]5a-DGCTH'!E37+'[7]5a-DGCTH'!E37+'[8]5a-DGCTH'!E37+'[9]5a-DGCTH'!E37+'[10]5a-DGCTH'!E37+'[11]5a-DGCTH'!E37+'[12]5a-DGCTH'!E37+'[13]5a-DGCTH'!E37+'[14]5a-DGCTH'!E37+'[15]5a-DGCTH'!E37</f>
        <v>0</v>
      </c>
      <c r="F37" s="412">
        <f>'[2]5a-DGCTH'!F37+'[3]5a-DGCTH'!F37+'[4]5a-DGCTH'!F37+'[5]5a-DGCTH'!F37+'[6]5a-DGCTH'!F37+'[7]5a-DGCTH'!F37+'[8]5a-DGCTH'!F37+'[9]5a-DGCTH'!F37+'[10]5a-DGCTH'!F37+'[11]5a-DGCTH'!F37+'[12]5a-DGCTH'!F37+'[13]5a-DGCTH'!F37+'[14]5a-DGCTH'!F37+'[15]5a-DGCTH'!F37</f>
        <v>0</v>
      </c>
      <c r="G37" s="412">
        <f>'[2]5a-DGCTH'!G37+'[3]5a-DGCTH'!G37+'[4]5a-DGCTH'!G37+'[5]5a-DGCTH'!G37+'[6]5a-DGCTH'!G37+'[7]5a-DGCTH'!G37+'[8]5a-DGCTH'!G37+'[9]5a-DGCTH'!G37+'[10]5a-DGCTH'!G37+'[11]5a-DGCTH'!G37+'[12]5a-DGCTH'!G37+'[13]5a-DGCTH'!G37+'[14]5a-DGCTH'!G37+'[15]5a-DGCTH'!G37</f>
        <v>0</v>
      </c>
      <c r="H37" s="412">
        <f>'[2]5a-DGCTH'!H37+'[3]5a-DGCTH'!H37+'[4]5a-DGCTH'!H37+'[5]5a-DGCTH'!H37+'[6]5a-DGCTH'!H37+'[7]5a-DGCTH'!H37+'[8]5a-DGCTH'!H37+'[9]5a-DGCTH'!H37+'[10]5a-DGCTH'!H37+'[11]5a-DGCTH'!H37+'[12]5a-DGCTH'!H37+'[13]5a-DGCTH'!H37+'[14]5a-DGCTH'!H37+'[15]5a-DGCTH'!H37</f>
        <v>0</v>
      </c>
      <c r="I37" s="412">
        <f>'[2]5a-DGCTH'!I37+'[3]5a-DGCTH'!I37+'[4]5a-DGCTH'!I37+'[5]5a-DGCTH'!I37+'[6]5a-DGCTH'!I37+'[7]5a-DGCTH'!I37+'[8]5a-DGCTH'!I37+'[9]5a-DGCTH'!I37+'[10]5a-DGCTH'!I37+'[11]5a-DGCTH'!I37+'[12]5a-DGCTH'!I37+'[13]5a-DGCTH'!I37+'[14]5a-DGCTH'!I37+'[15]5a-DGCTH'!I37</f>
        <v>0</v>
      </c>
      <c r="J37" s="412">
        <f>'[2]5a-DGCTH'!J37+'[3]5a-DGCTH'!J37+'[4]5a-DGCTH'!J37+'[5]5a-DGCTH'!J37+'[6]5a-DGCTH'!J37+'[7]5a-DGCTH'!J37+'[8]5a-DGCTH'!J37+'[9]5a-DGCTH'!J37+'[10]5a-DGCTH'!J37+'[11]5a-DGCTH'!J37+'[12]5a-DGCTH'!J37+'[13]5a-DGCTH'!J37+'[14]5a-DGCTH'!J37+'[15]5a-DGCTH'!J37</f>
        <v>0</v>
      </c>
      <c r="K37" s="412">
        <f>'[2]5a-DGCTH'!K37+'[3]5a-DGCTH'!K37+'[4]5a-DGCTH'!K37+'[5]5a-DGCTH'!K37+'[6]5a-DGCTH'!K37+'[7]5a-DGCTH'!K37+'[8]5a-DGCTH'!K37+'[9]5a-DGCTH'!K37+'[10]5a-DGCTH'!K37+'[11]5a-DGCTH'!K37+'[12]5a-DGCTH'!K37+'[13]5a-DGCTH'!K37+'[14]5a-DGCTH'!K37+'[15]5a-DGCTH'!K37</f>
        <v>0</v>
      </c>
      <c r="L37" s="412">
        <f>'[2]5a-DGCTH'!L37+'[3]5a-DGCTH'!L37+'[4]5a-DGCTH'!L37+'[5]5a-DGCTH'!L37+'[6]5a-DGCTH'!L37+'[7]5a-DGCTH'!L37+'[8]5a-DGCTH'!L37+'[9]5a-DGCTH'!L37+'[10]5a-DGCTH'!L37+'[11]5a-DGCTH'!L37+'[12]5a-DGCTH'!L37+'[13]5a-DGCTH'!L37+'[14]5a-DGCTH'!L37+'[15]5a-DGCTH'!L37</f>
        <v>0</v>
      </c>
      <c r="M37" s="412">
        <f>'[2]5a-DGCTH'!M37+'[3]5a-DGCTH'!M37+'[4]5a-DGCTH'!M37+'[5]5a-DGCTH'!M37+'[6]5a-DGCTH'!M37+'[7]5a-DGCTH'!M37+'[8]5a-DGCTH'!M37+'[9]5a-DGCTH'!M37+'[10]5a-DGCTH'!M37+'[11]5a-DGCTH'!M37+'[12]5a-DGCTH'!M37+'[13]5a-DGCTH'!M37+'[14]5a-DGCTH'!M37+'[15]5a-DGCTH'!M37</f>
        <v>0</v>
      </c>
      <c r="N37" s="42"/>
    </row>
    <row r="38" spans="1:14" s="43" customFormat="1" ht="15" customHeight="1">
      <c r="A38" s="147" t="s">
        <v>175</v>
      </c>
      <c r="B38" s="148" t="s">
        <v>176</v>
      </c>
      <c r="C38" s="149" t="s">
        <v>28</v>
      </c>
      <c r="D38" s="416">
        <f t="shared" si="8"/>
        <v>0</v>
      </c>
      <c r="E38" s="412">
        <f>'[2]5a-DGCTH'!E38+'[3]5a-DGCTH'!E38+'[4]5a-DGCTH'!E38+'[5]5a-DGCTH'!E38+'[6]5a-DGCTH'!E38+'[7]5a-DGCTH'!E38+'[8]5a-DGCTH'!E38+'[9]5a-DGCTH'!E38+'[10]5a-DGCTH'!E38+'[11]5a-DGCTH'!E38+'[12]5a-DGCTH'!E38+'[13]5a-DGCTH'!E38+'[14]5a-DGCTH'!E38+'[15]5a-DGCTH'!E38</f>
        <v>0</v>
      </c>
      <c r="F38" s="412">
        <f>'[2]5a-DGCTH'!F38+'[3]5a-DGCTH'!F38+'[4]5a-DGCTH'!F38+'[5]5a-DGCTH'!F38+'[6]5a-DGCTH'!F38+'[7]5a-DGCTH'!F38+'[8]5a-DGCTH'!F38+'[9]5a-DGCTH'!F38+'[10]5a-DGCTH'!F38+'[11]5a-DGCTH'!F38+'[12]5a-DGCTH'!F38+'[13]5a-DGCTH'!F38+'[14]5a-DGCTH'!F38+'[15]5a-DGCTH'!F38</f>
        <v>0</v>
      </c>
      <c r="G38" s="412">
        <f>'[2]5a-DGCTH'!G38+'[3]5a-DGCTH'!G38+'[4]5a-DGCTH'!G38+'[5]5a-DGCTH'!G38+'[6]5a-DGCTH'!G38+'[7]5a-DGCTH'!G38+'[8]5a-DGCTH'!G38+'[9]5a-DGCTH'!G38+'[10]5a-DGCTH'!G38+'[11]5a-DGCTH'!G38+'[12]5a-DGCTH'!G38+'[13]5a-DGCTH'!G38+'[14]5a-DGCTH'!G38+'[15]5a-DGCTH'!G38</f>
        <v>0</v>
      </c>
      <c r="H38" s="412">
        <f>'[2]5a-DGCTH'!H38+'[3]5a-DGCTH'!H38+'[4]5a-DGCTH'!H38+'[5]5a-DGCTH'!H38+'[6]5a-DGCTH'!H38+'[7]5a-DGCTH'!H38+'[8]5a-DGCTH'!H38+'[9]5a-DGCTH'!H38+'[10]5a-DGCTH'!H38+'[11]5a-DGCTH'!H38+'[12]5a-DGCTH'!H38+'[13]5a-DGCTH'!H38+'[14]5a-DGCTH'!H38+'[15]5a-DGCTH'!H38</f>
        <v>0</v>
      </c>
      <c r="I38" s="412">
        <f>'[2]5a-DGCTH'!I38+'[3]5a-DGCTH'!I38+'[4]5a-DGCTH'!I38+'[5]5a-DGCTH'!I38+'[6]5a-DGCTH'!I38+'[7]5a-DGCTH'!I38+'[8]5a-DGCTH'!I38+'[9]5a-DGCTH'!I38+'[10]5a-DGCTH'!I38+'[11]5a-DGCTH'!I38+'[12]5a-DGCTH'!I38+'[13]5a-DGCTH'!I38+'[14]5a-DGCTH'!I38+'[15]5a-DGCTH'!I38</f>
        <v>0</v>
      </c>
      <c r="J38" s="412">
        <f>'[2]5a-DGCTH'!J38+'[3]5a-DGCTH'!J38+'[4]5a-DGCTH'!J38+'[5]5a-DGCTH'!J38+'[6]5a-DGCTH'!J38+'[7]5a-DGCTH'!J38+'[8]5a-DGCTH'!J38+'[9]5a-DGCTH'!J38+'[10]5a-DGCTH'!J38+'[11]5a-DGCTH'!J38+'[12]5a-DGCTH'!J38+'[13]5a-DGCTH'!J38+'[14]5a-DGCTH'!J38+'[15]5a-DGCTH'!J38</f>
        <v>0</v>
      </c>
      <c r="K38" s="412">
        <f>'[2]5a-DGCTH'!K38+'[3]5a-DGCTH'!K38+'[4]5a-DGCTH'!K38+'[5]5a-DGCTH'!K38+'[6]5a-DGCTH'!K38+'[7]5a-DGCTH'!K38+'[8]5a-DGCTH'!K38+'[9]5a-DGCTH'!K38+'[10]5a-DGCTH'!K38+'[11]5a-DGCTH'!K38+'[12]5a-DGCTH'!K38+'[13]5a-DGCTH'!K38+'[14]5a-DGCTH'!K38+'[15]5a-DGCTH'!K38</f>
        <v>0</v>
      </c>
      <c r="L38" s="412">
        <f>'[2]5a-DGCTH'!L38+'[3]5a-DGCTH'!L38+'[4]5a-DGCTH'!L38+'[5]5a-DGCTH'!L38+'[6]5a-DGCTH'!L38+'[7]5a-DGCTH'!L38+'[8]5a-DGCTH'!L38+'[9]5a-DGCTH'!L38+'[10]5a-DGCTH'!L38+'[11]5a-DGCTH'!L38+'[12]5a-DGCTH'!L38+'[13]5a-DGCTH'!L38+'[14]5a-DGCTH'!L38+'[15]5a-DGCTH'!L38</f>
        <v>0</v>
      </c>
      <c r="M38" s="412">
        <f>'[2]5a-DGCTH'!M38+'[3]5a-DGCTH'!M38+'[4]5a-DGCTH'!M38+'[5]5a-DGCTH'!M38+'[6]5a-DGCTH'!M38+'[7]5a-DGCTH'!M38+'[8]5a-DGCTH'!M38+'[9]5a-DGCTH'!M38+'[10]5a-DGCTH'!M38+'[11]5a-DGCTH'!M38+'[12]5a-DGCTH'!M38+'[13]5a-DGCTH'!M38+'[14]5a-DGCTH'!M38+'[15]5a-DGCTH'!M38</f>
        <v>0</v>
      </c>
      <c r="N38" s="42"/>
    </row>
    <row r="39" spans="1:14" s="43" customFormat="1" ht="15" customHeight="1">
      <c r="A39" s="147" t="s">
        <v>177</v>
      </c>
      <c r="B39" s="148" t="s">
        <v>178</v>
      </c>
      <c r="C39" s="149" t="s">
        <v>22</v>
      </c>
      <c r="D39" s="416">
        <f t="shared" si="8"/>
        <v>0</v>
      </c>
      <c r="E39" s="412">
        <f>'[2]5a-DGCTH'!E39+'[3]5a-DGCTH'!E39+'[4]5a-DGCTH'!E39+'[5]5a-DGCTH'!E39+'[6]5a-DGCTH'!E39+'[7]5a-DGCTH'!E39+'[8]5a-DGCTH'!E39+'[9]5a-DGCTH'!E39+'[10]5a-DGCTH'!E39+'[11]5a-DGCTH'!E39+'[12]5a-DGCTH'!E39+'[13]5a-DGCTH'!E39+'[14]5a-DGCTH'!E39+'[15]5a-DGCTH'!E39</f>
        <v>0</v>
      </c>
      <c r="F39" s="412">
        <f>'[2]5a-DGCTH'!F39+'[3]5a-DGCTH'!F39+'[4]5a-DGCTH'!F39+'[5]5a-DGCTH'!F39+'[6]5a-DGCTH'!F39+'[7]5a-DGCTH'!F39+'[8]5a-DGCTH'!F39+'[9]5a-DGCTH'!F39+'[10]5a-DGCTH'!F39+'[11]5a-DGCTH'!F39+'[12]5a-DGCTH'!F39+'[13]5a-DGCTH'!F39+'[14]5a-DGCTH'!F39+'[15]5a-DGCTH'!F39</f>
        <v>0</v>
      </c>
      <c r="G39" s="412">
        <f>'[2]5a-DGCTH'!G39+'[3]5a-DGCTH'!G39+'[4]5a-DGCTH'!G39+'[5]5a-DGCTH'!G39+'[6]5a-DGCTH'!G39+'[7]5a-DGCTH'!G39+'[8]5a-DGCTH'!G39+'[9]5a-DGCTH'!G39+'[10]5a-DGCTH'!G39+'[11]5a-DGCTH'!G39+'[12]5a-DGCTH'!G39+'[13]5a-DGCTH'!G39+'[14]5a-DGCTH'!G39+'[15]5a-DGCTH'!G39</f>
        <v>0</v>
      </c>
      <c r="H39" s="412">
        <f>'[2]5a-DGCTH'!H39+'[3]5a-DGCTH'!H39+'[4]5a-DGCTH'!H39+'[5]5a-DGCTH'!H39+'[6]5a-DGCTH'!H39+'[7]5a-DGCTH'!H39+'[8]5a-DGCTH'!H39+'[9]5a-DGCTH'!H39+'[10]5a-DGCTH'!H39+'[11]5a-DGCTH'!H39+'[12]5a-DGCTH'!H39+'[13]5a-DGCTH'!H39+'[14]5a-DGCTH'!H39+'[15]5a-DGCTH'!H39</f>
        <v>0</v>
      </c>
      <c r="I39" s="412">
        <f>'[2]5a-DGCTH'!I39+'[3]5a-DGCTH'!I39+'[4]5a-DGCTH'!I39+'[5]5a-DGCTH'!I39+'[6]5a-DGCTH'!I39+'[7]5a-DGCTH'!I39+'[8]5a-DGCTH'!I39+'[9]5a-DGCTH'!I39+'[10]5a-DGCTH'!I39+'[11]5a-DGCTH'!I39+'[12]5a-DGCTH'!I39+'[13]5a-DGCTH'!I39+'[14]5a-DGCTH'!I39+'[15]5a-DGCTH'!I39</f>
        <v>0</v>
      </c>
      <c r="J39" s="412">
        <f>'[2]5a-DGCTH'!J39+'[3]5a-DGCTH'!J39+'[4]5a-DGCTH'!J39+'[5]5a-DGCTH'!J39+'[6]5a-DGCTH'!J39+'[7]5a-DGCTH'!J39+'[8]5a-DGCTH'!J39+'[9]5a-DGCTH'!J39+'[10]5a-DGCTH'!J39+'[11]5a-DGCTH'!J39+'[12]5a-DGCTH'!J39+'[13]5a-DGCTH'!J39+'[14]5a-DGCTH'!J39+'[15]5a-DGCTH'!J39</f>
        <v>0</v>
      </c>
      <c r="K39" s="412">
        <f>'[2]5a-DGCTH'!K39+'[3]5a-DGCTH'!K39+'[4]5a-DGCTH'!K39+'[5]5a-DGCTH'!K39+'[6]5a-DGCTH'!K39+'[7]5a-DGCTH'!K39+'[8]5a-DGCTH'!K39+'[9]5a-DGCTH'!K39+'[10]5a-DGCTH'!K39+'[11]5a-DGCTH'!K39+'[12]5a-DGCTH'!K39+'[13]5a-DGCTH'!K39+'[14]5a-DGCTH'!K39+'[15]5a-DGCTH'!K39</f>
        <v>0</v>
      </c>
      <c r="L39" s="412">
        <f>'[2]5a-DGCTH'!L39+'[3]5a-DGCTH'!L39+'[4]5a-DGCTH'!L39+'[5]5a-DGCTH'!L39+'[6]5a-DGCTH'!L39+'[7]5a-DGCTH'!L39+'[8]5a-DGCTH'!L39+'[9]5a-DGCTH'!L39+'[10]5a-DGCTH'!L39+'[11]5a-DGCTH'!L39+'[12]5a-DGCTH'!L39+'[13]5a-DGCTH'!L39+'[14]5a-DGCTH'!L39+'[15]5a-DGCTH'!L39</f>
        <v>0</v>
      </c>
      <c r="M39" s="412">
        <f>'[2]5a-DGCTH'!M39+'[3]5a-DGCTH'!M39+'[4]5a-DGCTH'!M39+'[5]5a-DGCTH'!M39+'[6]5a-DGCTH'!M39+'[7]5a-DGCTH'!M39+'[8]5a-DGCTH'!M39+'[9]5a-DGCTH'!M39+'[10]5a-DGCTH'!M39+'[11]5a-DGCTH'!M39+'[12]5a-DGCTH'!M39+'[13]5a-DGCTH'!M39+'[14]5a-DGCTH'!M39+'[15]5a-DGCTH'!M39</f>
        <v>0</v>
      </c>
      <c r="N39" s="42"/>
    </row>
    <row r="40" spans="1:14" s="43" customFormat="1" ht="15" customHeight="1">
      <c r="A40" s="147" t="s">
        <v>179</v>
      </c>
      <c r="B40" s="148" t="s">
        <v>180</v>
      </c>
      <c r="C40" s="149" t="s">
        <v>27</v>
      </c>
      <c r="D40" s="416">
        <f t="shared" si="8"/>
        <v>0</v>
      </c>
      <c r="E40" s="412">
        <f>'[2]5a-DGCTH'!E40+'[3]5a-DGCTH'!E40+'[4]5a-DGCTH'!E40+'[5]5a-DGCTH'!E40+'[6]5a-DGCTH'!E40+'[7]5a-DGCTH'!E40+'[8]5a-DGCTH'!E40+'[9]5a-DGCTH'!E40+'[10]5a-DGCTH'!E40+'[11]5a-DGCTH'!E40+'[12]5a-DGCTH'!E40+'[13]5a-DGCTH'!E40+'[14]5a-DGCTH'!E40+'[15]5a-DGCTH'!E40</f>
        <v>0</v>
      </c>
      <c r="F40" s="412">
        <f>'[2]5a-DGCTH'!F40+'[3]5a-DGCTH'!F40+'[4]5a-DGCTH'!F40+'[5]5a-DGCTH'!F40+'[6]5a-DGCTH'!F40+'[7]5a-DGCTH'!F40+'[8]5a-DGCTH'!F40+'[9]5a-DGCTH'!F40+'[10]5a-DGCTH'!F40+'[11]5a-DGCTH'!F40+'[12]5a-DGCTH'!F40+'[13]5a-DGCTH'!F40+'[14]5a-DGCTH'!F40+'[15]5a-DGCTH'!F40</f>
        <v>0</v>
      </c>
      <c r="G40" s="412">
        <f>'[2]5a-DGCTH'!G40+'[3]5a-DGCTH'!G40+'[4]5a-DGCTH'!G40+'[5]5a-DGCTH'!G40+'[6]5a-DGCTH'!G40+'[7]5a-DGCTH'!G40+'[8]5a-DGCTH'!G40+'[9]5a-DGCTH'!G40+'[10]5a-DGCTH'!G40+'[11]5a-DGCTH'!G40+'[12]5a-DGCTH'!G40+'[13]5a-DGCTH'!G40+'[14]5a-DGCTH'!G40+'[15]5a-DGCTH'!G40</f>
        <v>0</v>
      </c>
      <c r="H40" s="412">
        <f>'[2]5a-DGCTH'!H40+'[3]5a-DGCTH'!H40+'[4]5a-DGCTH'!H40+'[5]5a-DGCTH'!H40+'[6]5a-DGCTH'!H40+'[7]5a-DGCTH'!H40+'[8]5a-DGCTH'!H40+'[9]5a-DGCTH'!H40+'[10]5a-DGCTH'!H40+'[11]5a-DGCTH'!H40+'[12]5a-DGCTH'!H40+'[13]5a-DGCTH'!H40+'[14]5a-DGCTH'!H40+'[15]5a-DGCTH'!H40</f>
        <v>0</v>
      </c>
      <c r="I40" s="412">
        <f>'[2]5a-DGCTH'!I40+'[3]5a-DGCTH'!I40+'[4]5a-DGCTH'!I40+'[5]5a-DGCTH'!I40+'[6]5a-DGCTH'!I40+'[7]5a-DGCTH'!I40+'[8]5a-DGCTH'!I40+'[9]5a-DGCTH'!I40+'[10]5a-DGCTH'!I40+'[11]5a-DGCTH'!I40+'[12]5a-DGCTH'!I40+'[13]5a-DGCTH'!I40+'[14]5a-DGCTH'!I40+'[15]5a-DGCTH'!I40</f>
        <v>0</v>
      </c>
      <c r="J40" s="412">
        <f>'[2]5a-DGCTH'!J40+'[3]5a-DGCTH'!J40+'[4]5a-DGCTH'!J40+'[5]5a-DGCTH'!J40+'[6]5a-DGCTH'!J40+'[7]5a-DGCTH'!J40+'[8]5a-DGCTH'!J40+'[9]5a-DGCTH'!J40+'[10]5a-DGCTH'!J40+'[11]5a-DGCTH'!J40+'[12]5a-DGCTH'!J40+'[13]5a-DGCTH'!J40+'[14]5a-DGCTH'!J40+'[15]5a-DGCTH'!J40</f>
        <v>0</v>
      </c>
      <c r="K40" s="412">
        <f>'[2]5a-DGCTH'!K40+'[3]5a-DGCTH'!K40+'[4]5a-DGCTH'!K40+'[5]5a-DGCTH'!K40+'[6]5a-DGCTH'!K40+'[7]5a-DGCTH'!K40+'[8]5a-DGCTH'!K40+'[9]5a-DGCTH'!K40+'[10]5a-DGCTH'!K40+'[11]5a-DGCTH'!K40+'[12]5a-DGCTH'!K40+'[13]5a-DGCTH'!K40+'[14]5a-DGCTH'!K40+'[15]5a-DGCTH'!K40</f>
        <v>0</v>
      </c>
      <c r="L40" s="412">
        <f>'[2]5a-DGCTH'!L40+'[3]5a-DGCTH'!L40+'[4]5a-DGCTH'!L40+'[5]5a-DGCTH'!L40+'[6]5a-DGCTH'!L40+'[7]5a-DGCTH'!L40+'[8]5a-DGCTH'!L40+'[9]5a-DGCTH'!L40+'[10]5a-DGCTH'!L40+'[11]5a-DGCTH'!L40+'[12]5a-DGCTH'!L40+'[13]5a-DGCTH'!L40+'[14]5a-DGCTH'!L40+'[15]5a-DGCTH'!L40</f>
        <v>0</v>
      </c>
      <c r="M40" s="412">
        <f>'[2]5a-DGCTH'!M40+'[3]5a-DGCTH'!M40+'[4]5a-DGCTH'!M40+'[5]5a-DGCTH'!M40+'[6]5a-DGCTH'!M40+'[7]5a-DGCTH'!M40+'[8]5a-DGCTH'!M40+'[9]5a-DGCTH'!M40+'[10]5a-DGCTH'!M40+'[11]5a-DGCTH'!M40+'[12]5a-DGCTH'!M40+'[13]5a-DGCTH'!M40+'[14]5a-DGCTH'!M40+'[15]5a-DGCTH'!M40</f>
        <v>0</v>
      </c>
      <c r="N40" s="42"/>
    </row>
    <row r="41" spans="1:14" s="43" customFormat="1" ht="15" customHeight="1">
      <c r="A41" s="147" t="s">
        <v>181</v>
      </c>
      <c r="B41" s="148" t="s">
        <v>182</v>
      </c>
      <c r="C41" s="149" t="s">
        <v>183</v>
      </c>
      <c r="D41" s="416">
        <f t="shared" si="8"/>
        <v>0</v>
      </c>
      <c r="E41" s="412">
        <f>'[2]5a-DGCTH'!E41+'[3]5a-DGCTH'!E41+'[4]5a-DGCTH'!E41+'[5]5a-DGCTH'!E41+'[6]5a-DGCTH'!E41+'[7]5a-DGCTH'!E41+'[8]5a-DGCTH'!E41+'[9]5a-DGCTH'!E41+'[10]5a-DGCTH'!E41+'[11]5a-DGCTH'!E41+'[12]5a-DGCTH'!E41+'[13]5a-DGCTH'!E41+'[14]5a-DGCTH'!E41+'[15]5a-DGCTH'!E41</f>
        <v>0</v>
      </c>
      <c r="F41" s="412">
        <f>'[2]5a-DGCTH'!F41+'[3]5a-DGCTH'!F41+'[4]5a-DGCTH'!F41+'[5]5a-DGCTH'!F41+'[6]5a-DGCTH'!F41+'[7]5a-DGCTH'!F41+'[8]5a-DGCTH'!F41+'[9]5a-DGCTH'!F41+'[10]5a-DGCTH'!F41+'[11]5a-DGCTH'!F41+'[12]5a-DGCTH'!F41+'[13]5a-DGCTH'!F41+'[14]5a-DGCTH'!F41+'[15]5a-DGCTH'!F41</f>
        <v>0</v>
      </c>
      <c r="G41" s="412">
        <f>'[2]5a-DGCTH'!G41+'[3]5a-DGCTH'!G41+'[4]5a-DGCTH'!G41+'[5]5a-DGCTH'!G41+'[6]5a-DGCTH'!G41+'[7]5a-DGCTH'!G41+'[8]5a-DGCTH'!G41+'[9]5a-DGCTH'!G41+'[10]5a-DGCTH'!G41+'[11]5a-DGCTH'!G41+'[12]5a-DGCTH'!G41+'[13]5a-DGCTH'!G41+'[14]5a-DGCTH'!G41+'[15]5a-DGCTH'!G41</f>
        <v>0</v>
      </c>
      <c r="H41" s="412">
        <f>'[2]5a-DGCTH'!H41+'[3]5a-DGCTH'!H41+'[4]5a-DGCTH'!H41+'[5]5a-DGCTH'!H41+'[6]5a-DGCTH'!H41+'[7]5a-DGCTH'!H41+'[8]5a-DGCTH'!H41+'[9]5a-DGCTH'!H41+'[10]5a-DGCTH'!H41+'[11]5a-DGCTH'!H41+'[12]5a-DGCTH'!H41+'[13]5a-DGCTH'!H41+'[14]5a-DGCTH'!H41+'[15]5a-DGCTH'!H41</f>
        <v>0</v>
      </c>
      <c r="I41" s="412">
        <f>'[2]5a-DGCTH'!I41+'[3]5a-DGCTH'!I41+'[4]5a-DGCTH'!I41+'[5]5a-DGCTH'!I41+'[6]5a-DGCTH'!I41+'[7]5a-DGCTH'!I41+'[8]5a-DGCTH'!I41+'[9]5a-DGCTH'!I41+'[10]5a-DGCTH'!I41+'[11]5a-DGCTH'!I41+'[12]5a-DGCTH'!I41+'[13]5a-DGCTH'!I41+'[14]5a-DGCTH'!I41+'[15]5a-DGCTH'!I41</f>
        <v>0</v>
      </c>
      <c r="J41" s="412">
        <f>'[2]5a-DGCTH'!J41+'[3]5a-DGCTH'!J41+'[4]5a-DGCTH'!J41+'[5]5a-DGCTH'!J41+'[6]5a-DGCTH'!J41+'[7]5a-DGCTH'!J41+'[8]5a-DGCTH'!J41+'[9]5a-DGCTH'!J41+'[10]5a-DGCTH'!J41+'[11]5a-DGCTH'!J41+'[12]5a-DGCTH'!J41+'[13]5a-DGCTH'!J41+'[14]5a-DGCTH'!J41+'[15]5a-DGCTH'!J41</f>
        <v>0</v>
      </c>
      <c r="K41" s="412">
        <f>'[2]5a-DGCTH'!K41+'[3]5a-DGCTH'!K41+'[4]5a-DGCTH'!K41+'[5]5a-DGCTH'!K41+'[6]5a-DGCTH'!K41+'[7]5a-DGCTH'!K41+'[8]5a-DGCTH'!K41+'[9]5a-DGCTH'!K41+'[10]5a-DGCTH'!K41+'[11]5a-DGCTH'!K41+'[12]5a-DGCTH'!K41+'[13]5a-DGCTH'!K41+'[14]5a-DGCTH'!K41+'[15]5a-DGCTH'!K41</f>
        <v>0</v>
      </c>
      <c r="L41" s="412">
        <f>'[2]5a-DGCTH'!L41+'[3]5a-DGCTH'!L41+'[4]5a-DGCTH'!L41+'[5]5a-DGCTH'!L41+'[6]5a-DGCTH'!L41+'[7]5a-DGCTH'!L41+'[8]5a-DGCTH'!L41+'[9]5a-DGCTH'!L41+'[10]5a-DGCTH'!L41+'[11]5a-DGCTH'!L41+'[12]5a-DGCTH'!L41+'[13]5a-DGCTH'!L41+'[14]5a-DGCTH'!L41+'[15]5a-DGCTH'!L41</f>
        <v>0</v>
      </c>
      <c r="M41" s="412">
        <f>'[2]5a-DGCTH'!M41+'[3]5a-DGCTH'!M41+'[4]5a-DGCTH'!M41+'[5]5a-DGCTH'!M41+'[6]5a-DGCTH'!M41+'[7]5a-DGCTH'!M41+'[8]5a-DGCTH'!M41+'[9]5a-DGCTH'!M41+'[10]5a-DGCTH'!M41+'[11]5a-DGCTH'!M41+'[12]5a-DGCTH'!M41+'[13]5a-DGCTH'!M41+'[14]5a-DGCTH'!M41+'[15]5a-DGCTH'!M41</f>
        <v>0</v>
      </c>
      <c r="N41" s="42"/>
    </row>
    <row r="42" spans="1:14" s="43" customFormat="1" ht="15" customHeight="1">
      <c r="A42" s="187" t="s">
        <v>184</v>
      </c>
      <c r="B42" s="188" t="s">
        <v>185</v>
      </c>
      <c r="C42" s="189" t="s">
        <v>186</v>
      </c>
      <c r="D42" s="418">
        <f t="shared" si="8"/>
        <v>0</v>
      </c>
      <c r="E42" s="413">
        <f>'[2]5a-DGCTH'!E42+'[3]5a-DGCTH'!E42+'[4]5a-DGCTH'!E42+'[5]5a-DGCTH'!E42+'[6]5a-DGCTH'!E42+'[7]5a-DGCTH'!E42+'[8]5a-DGCTH'!E42+'[9]5a-DGCTH'!E42+'[10]5a-DGCTH'!E42+'[11]5a-DGCTH'!E42+'[12]5a-DGCTH'!E42+'[13]5a-DGCTH'!E42+'[14]5a-DGCTH'!E42+'[15]5a-DGCTH'!E42</f>
        <v>0</v>
      </c>
      <c r="F42" s="413">
        <f>'[2]5a-DGCTH'!F42+'[3]5a-DGCTH'!F42+'[4]5a-DGCTH'!F42+'[5]5a-DGCTH'!F42+'[6]5a-DGCTH'!F42+'[7]5a-DGCTH'!F42+'[8]5a-DGCTH'!F42+'[9]5a-DGCTH'!F42+'[10]5a-DGCTH'!F42+'[11]5a-DGCTH'!F42+'[12]5a-DGCTH'!F42+'[13]5a-DGCTH'!F42+'[14]5a-DGCTH'!F42+'[15]5a-DGCTH'!F42</f>
        <v>0</v>
      </c>
      <c r="G42" s="413">
        <f>'[2]5a-DGCTH'!G42+'[3]5a-DGCTH'!G42+'[4]5a-DGCTH'!G42+'[5]5a-DGCTH'!G42+'[6]5a-DGCTH'!G42+'[7]5a-DGCTH'!G42+'[8]5a-DGCTH'!G42+'[9]5a-DGCTH'!G42+'[10]5a-DGCTH'!G42+'[11]5a-DGCTH'!G42+'[12]5a-DGCTH'!G42+'[13]5a-DGCTH'!G42+'[14]5a-DGCTH'!G42+'[15]5a-DGCTH'!G42</f>
        <v>0</v>
      </c>
      <c r="H42" s="413">
        <f>'[2]5a-DGCTH'!H42+'[3]5a-DGCTH'!H42+'[4]5a-DGCTH'!H42+'[5]5a-DGCTH'!H42+'[6]5a-DGCTH'!H42+'[7]5a-DGCTH'!H42+'[8]5a-DGCTH'!H42+'[9]5a-DGCTH'!H42+'[10]5a-DGCTH'!H42+'[11]5a-DGCTH'!H42+'[12]5a-DGCTH'!H42+'[13]5a-DGCTH'!H42+'[14]5a-DGCTH'!H42+'[15]5a-DGCTH'!H42</f>
        <v>0</v>
      </c>
      <c r="I42" s="413">
        <f>'[2]5a-DGCTH'!I42+'[3]5a-DGCTH'!I42+'[4]5a-DGCTH'!I42+'[5]5a-DGCTH'!I42+'[6]5a-DGCTH'!I42+'[7]5a-DGCTH'!I42+'[8]5a-DGCTH'!I42+'[9]5a-DGCTH'!I42+'[10]5a-DGCTH'!I42+'[11]5a-DGCTH'!I42+'[12]5a-DGCTH'!I42+'[13]5a-DGCTH'!I42+'[14]5a-DGCTH'!I42+'[15]5a-DGCTH'!I42</f>
        <v>0</v>
      </c>
      <c r="J42" s="413">
        <f>'[2]5a-DGCTH'!J42+'[3]5a-DGCTH'!J42+'[4]5a-DGCTH'!J42+'[5]5a-DGCTH'!J42+'[6]5a-DGCTH'!J42+'[7]5a-DGCTH'!J42+'[8]5a-DGCTH'!J42+'[9]5a-DGCTH'!J42+'[10]5a-DGCTH'!J42+'[11]5a-DGCTH'!J42+'[12]5a-DGCTH'!J42+'[13]5a-DGCTH'!J42+'[14]5a-DGCTH'!J42+'[15]5a-DGCTH'!J42</f>
        <v>0</v>
      </c>
      <c r="K42" s="413">
        <f>'[2]5a-DGCTH'!K42+'[3]5a-DGCTH'!K42+'[4]5a-DGCTH'!K42+'[5]5a-DGCTH'!K42+'[6]5a-DGCTH'!K42+'[7]5a-DGCTH'!K42+'[8]5a-DGCTH'!K42+'[9]5a-DGCTH'!K42+'[10]5a-DGCTH'!K42+'[11]5a-DGCTH'!K42+'[12]5a-DGCTH'!K42+'[13]5a-DGCTH'!K42+'[14]5a-DGCTH'!K42+'[15]5a-DGCTH'!K42</f>
        <v>0</v>
      </c>
      <c r="L42" s="413">
        <f>'[2]5a-DGCTH'!L42+'[3]5a-DGCTH'!L42+'[4]5a-DGCTH'!L42+'[5]5a-DGCTH'!L42+'[6]5a-DGCTH'!L42+'[7]5a-DGCTH'!L42+'[8]5a-DGCTH'!L42+'[9]5a-DGCTH'!L42+'[10]5a-DGCTH'!L42+'[11]5a-DGCTH'!L42+'[12]5a-DGCTH'!L42+'[13]5a-DGCTH'!L42+'[14]5a-DGCTH'!L42+'[15]5a-DGCTH'!L42</f>
        <v>0</v>
      </c>
      <c r="M42" s="413">
        <f>'[2]5a-DGCTH'!M42+'[3]5a-DGCTH'!M42+'[4]5a-DGCTH'!M42+'[5]5a-DGCTH'!M42+'[6]5a-DGCTH'!M42+'[7]5a-DGCTH'!M42+'[8]5a-DGCTH'!M42+'[9]5a-DGCTH'!M42+'[10]5a-DGCTH'!M42+'[11]5a-DGCTH'!M42+'[12]5a-DGCTH'!M42+'[13]5a-DGCTH'!M42+'[14]5a-DGCTH'!M42+'[15]5a-DGCTH'!M42</f>
        <v>0</v>
      </c>
      <c r="N42" s="42"/>
    </row>
    <row r="43" spans="1:16" s="49" customFormat="1" ht="15.75" customHeight="1" hidden="1">
      <c r="A43" s="44"/>
      <c r="B43" s="45" t="s">
        <v>306</v>
      </c>
      <c r="C43" s="46"/>
      <c r="D43" s="47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8"/>
      <c r="P43" s="48"/>
    </row>
    <row r="44" spans="1:18" ht="13.5" customHeight="1">
      <c r="A44" s="534" t="s">
        <v>452</v>
      </c>
      <c r="B44" s="534"/>
      <c r="C44" s="534"/>
      <c r="D44" s="190"/>
      <c r="E44" s="535"/>
      <c r="F44" s="535"/>
      <c r="G44" s="535"/>
      <c r="H44" s="535"/>
      <c r="I44" s="556" t="s">
        <v>451</v>
      </c>
      <c r="J44" s="556"/>
      <c r="K44" s="556"/>
      <c r="L44" s="556"/>
      <c r="M44" s="556"/>
      <c r="N44" s="90"/>
      <c r="O44" s="14"/>
      <c r="P44" s="14"/>
      <c r="Q44" s="14"/>
      <c r="R44" s="14"/>
    </row>
    <row r="45" spans="1:19" s="63" customFormat="1" ht="12.75" customHeight="1">
      <c r="A45" s="500" t="s">
        <v>467</v>
      </c>
      <c r="B45" s="500"/>
      <c r="C45" s="500"/>
      <c r="D45" s="252"/>
      <c r="E45" s="517"/>
      <c r="F45" s="517"/>
      <c r="G45" s="517"/>
      <c r="H45" s="517"/>
      <c r="I45" s="551" t="s">
        <v>448</v>
      </c>
      <c r="J45" s="551"/>
      <c r="K45" s="551"/>
      <c r="L45" s="551"/>
      <c r="M45" s="551"/>
      <c r="N45" s="253"/>
      <c r="O45" s="254"/>
      <c r="P45" s="254"/>
      <c r="Q45" s="250"/>
      <c r="R45" s="250"/>
      <c r="S45" s="250"/>
    </row>
    <row r="46" spans="1:19" s="63" customFormat="1" ht="12.75" customHeight="1">
      <c r="A46" s="500" t="s">
        <v>468</v>
      </c>
      <c r="B46" s="500"/>
      <c r="C46" s="500"/>
      <c r="D46" s="252"/>
      <c r="E46" s="551"/>
      <c r="F46" s="551"/>
      <c r="G46" s="255"/>
      <c r="H46" s="255"/>
      <c r="I46" s="551"/>
      <c r="J46" s="551"/>
      <c r="K46" s="551"/>
      <c r="L46" s="551"/>
      <c r="M46" s="551"/>
      <c r="N46" s="253"/>
      <c r="O46" s="256"/>
      <c r="P46" s="256"/>
      <c r="Q46" s="251"/>
      <c r="R46" s="251"/>
      <c r="S46" s="251"/>
    </row>
    <row r="47" spans="1:16" ht="12.75">
      <c r="A47" s="153"/>
      <c r="B47" s="54"/>
      <c r="C47" s="91"/>
      <c r="D47" s="190"/>
      <c r="E47" s="157"/>
      <c r="F47" s="157"/>
      <c r="G47" s="157"/>
      <c r="H47" s="157"/>
      <c r="I47" s="157"/>
      <c r="J47" s="157"/>
      <c r="K47" s="157"/>
      <c r="L47" s="157"/>
      <c r="M47" s="157"/>
      <c r="N47" s="20"/>
      <c r="O47" s="20"/>
      <c r="P47" s="20"/>
    </row>
    <row r="48" spans="3:16" ht="15.75" customHeight="1">
      <c r="C48" s="20"/>
      <c r="D48" s="5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7" ht="15.75" customHeight="1">
      <c r="C49" s="20"/>
      <c r="D49" s="51"/>
      <c r="E49" s="20"/>
      <c r="F49" s="20"/>
      <c r="G49" s="20"/>
    </row>
    <row r="50" spans="3:5" ht="15.75" customHeight="1">
      <c r="C50" s="7"/>
      <c r="D50" s="50"/>
      <c r="E50" s="20"/>
    </row>
    <row r="51" spans="4:5" ht="15.75" customHeight="1">
      <c r="D51" s="50"/>
      <c r="E51" s="20"/>
    </row>
    <row r="52" spans="4:5" ht="15.75" customHeight="1">
      <c r="D52" s="50"/>
      <c r="E52" s="20"/>
    </row>
  </sheetData>
  <sheetProtection/>
  <mergeCells count="37">
    <mergeCell ref="K9:K10"/>
    <mergeCell ref="F9:F10"/>
    <mergeCell ref="D1:J1"/>
    <mergeCell ref="D2:J2"/>
    <mergeCell ref="D3:K3"/>
    <mergeCell ref="D4:K4"/>
    <mergeCell ref="D5:J5"/>
    <mergeCell ref="K6:M6"/>
    <mergeCell ref="C7:C10"/>
    <mergeCell ref="D7:M7"/>
    <mergeCell ref="D8:D10"/>
    <mergeCell ref="E8:E10"/>
    <mergeCell ref="F8:I8"/>
    <mergeCell ref="J8:K8"/>
    <mergeCell ref="L8:L10"/>
    <mergeCell ref="M8:M10"/>
    <mergeCell ref="I9:I10"/>
    <mergeCell ref="J9:J10"/>
    <mergeCell ref="P29:Y29"/>
    <mergeCell ref="P30:Y30"/>
    <mergeCell ref="P31:Y31"/>
    <mergeCell ref="E44:H44"/>
    <mergeCell ref="E45:H45"/>
    <mergeCell ref="P16:Y16"/>
    <mergeCell ref="P27:Y27"/>
    <mergeCell ref="P28:Y28"/>
    <mergeCell ref="I44:M44"/>
    <mergeCell ref="A46:C46"/>
    <mergeCell ref="E46:F46"/>
    <mergeCell ref="A44:C44"/>
    <mergeCell ref="A45:C45"/>
    <mergeCell ref="I45:M45"/>
    <mergeCell ref="G9:G10"/>
    <mergeCell ref="H9:H10"/>
    <mergeCell ref="I46:M46"/>
    <mergeCell ref="A7:A10"/>
    <mergeCell ref="B7:B10"/>
  </mergeCells>
  <printOptions horizontalCentered="1"/>
  <pageMargins left="0.72" right="0.616141732" top="0.52" bottom="0.236220472440945" header="0.39" footer="0.236220472440945"/>
  <pageSetup firstPageNumber="5" useFirstPageNumber="1" horizontalDpi="300" verticalDpi="300" orientation="landscape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M43"/>
  <sheetViews>
    <sheetView zoomScale="55" zoomScaleNormal="55" zoomScalePageLayoutView="0" workbookViewId="0" topLeftCell="A1">
      <pane xSplit="4" ySplit="7" topLeftCell="E20" activePane="bottomRight" state="frozen"/>
      <selection pane="topLeft" activeCell="Y8" sqref="Y8"/>
      <selection pane="topRight" activeCell="Y8" sqref="Y8"/>
      <selection pane="bottomLeft" activeCell="Y8" sqref="Y8"/>
      <selection pane="bottomRight" activeCell="O48" sqref="O48"/>
    </sheetView>
  </sheetViews>
  <sheetFormatPr defaultColWidth="9.140625" defaultRowHeight="12.75"/>
  <cols>
    <col min="1" max="1" width="6.421875" style="153" customWidth="1"/>
    <col min="2" max="2" width="26.7109375" style="54" customWidth="1"/>
    <col min="3" max="3" width="5.8515625" style="54" customWidth="1"/>
    <col min="4" max="4" width="14.28125" style="54" customWidth="1"/>
    <col min="5" max="5" width="12.00390625" style="54" customWidth="1"/>
    <col min="6" max="6" width="7.8515625" style="54" customWidth="1"/>
    <col min="7" max="7" width="8.7109375" style="54" customWidth="1"/>
    <col min="8" max="8" width="9.00390625" style="54" customWidth="1"/>
    <col min="9" max="9" width="8.7109375" style="54" customWidth="1"/>
    <col min="10" max="10" width="8.00390625" style="54" customWidth="1"/>
    <col min="11" max="11" width="6.57421875" style="54" customWidth="1"/>
    <col min="12" max="12" width="6.00390625" style="54" customWidth="1"/>
    <col min="13" max="13" width="5.8515625" style="54" customWidth="1"/>
    <col min="14" max="15" width="6.7109375" style="54" customWidth="1"/>
    <col min="16" max="16" width="5.8515625" style="54" customWidth="1"/>
    <col min="17" max="17" width="5.28125" style="54" customWidth="1"/>
    <col min="18" max="18" width="4.8515625" style="54" customWidth="1"/>
    <col min="19" max="20" width="6.7109375" style="54" customWidth="1"/>
    <col min="21" max="21" width="6.00390625" style="54" customWidth="1"/>
    <col min="22" max="22" width="5.8515625" style="54" customWidth="1"/>
    <col min="23" max="23" width="4.8515625" style="54" customWidth="1"/>
    <col min="24" max="24" width="5.8515625" style="54" customWidth="1"/>
    <col min="25" max="26" width="6.7109375" style="54" customWidth="1"/>
    <col min="27" max="27" width="5.00390625" style="54" customWidth="1"/>
    <col min="28" max="28" width="4.7109375" style="54" customWidth="1"/>
    <col min="29" max="29" width="5.00390625" style="54" customWidth="1"/>
    <col min="30" max="30" width="5.140625" style="54" customWidth="1"/>
    <col min="31" max="31" width="5.00390625" style="54" customWidth="1"/>
    <col min="32" max="32" width="13.28125" style="54" customWidth="1"/>
    <col min="33" max="36" width="4.57421875" style="54" customWidth="1"/>
    <col min="37" max="16384" width="9.140625" style="54" customWidth="1"/>
  </cols>
  <sheetData>
    <row r="1" spans="2:31" ht="15.75">
      <c r="B1" s="91"/>
      <c r="C1" s="543" t="s">
        <v>33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263"/>
      <c r="AB1" s="569" t="s">
        <v>310</v>
      </c>
      <c r="AC1" s="569"/>
      <c r="AD1" s="569"/>
      <c r="AE1" s="569"/>
    </row>
    <row r="2" spans="2:31" ht="15.75">
      <c r="B2" s="91"/>
      <c r="C2" s="570" t="s">
        <v>227</v>
      </c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264"/>
      <c r="AB2" s="569"/>
      <c r="AC2" s="569"/>
      <c r="AD2" s="569"/>
      <c r="AE2" s="569"/>
    </row>
    <row r="3" spans="2:31" s="136" customFormat="1" ht="15.75">
      <c r="B3" s="195" t="s">
        <v>311</v>
      </c>
      <c r="C3" s="265"/>
      <c r="D3" s="571" t="s">
        <v>312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63" t="s">
        <v>445</v>
      </c>
      <c r="AC3" s="563"/>
      <c r="AD3" s="563"/>
      <c r="AE3" s="563"/>
    </row>
    <row r="4" spans="3:31" ht="16.5" customHeight="1">
      <c r="C4" s="264"/>
      <c r="D4" s="546" t="s">
        <v>454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63" t="s">
        <v>313</v>
      </c>
      <c r="AC4" s="563"/>
      <c r="AD4" s="563"/>
      <c r="AE4" s="563"/>
    </row>
    <row r="5" spans="1:31" ht="13.5" customHeight="1">
      <c r="A5" s="194"/>
      <c r="B5" s="157"/>
      <c r="C5" s="157"/>
      <c r="D5" s="3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266"/>
      <c r="R5" s="157"/>
      <c r="S5" s="157"/>
      <c r="U5" s="266"/>
      <c r="V5" s="266"/>
      <c r="AA5" s="547" t="s">
        <v>230</v>
      </c>
      <c r="AB5" s="547"/>
      <c r="AC5" s="547"/>
      <c r="AD5" s="547"/>
      <c r="AE5" s="547"/>
    </row>
    <row r="6" spans="1:31" s="262" customFormat="1" ht="36" customHeight="1">
      <c r="A6" s="138" t="s">
        <v>0</v>
      </c>
      <c r="B6" s="138" t="s">
        <v>393</v>
      </c>
      <c r="C6" s="138" t="s">
        <v>41</v>
      </c>
      <c r="D6" s="384" t="s">
        <v>463</v>
      </c>
      <c r="E6" s="138" t="s">
        <v>56</v>
      </c>
      <c r="F6" s="138" t="s">
        <v>67</v>
      </c>
      <c r="G6" s="138" t="s">
        <v>8</v>
      </c>
      <c r="H6" s="384" t="s">
        <v>75</v>
      </c>
      <c r="I6" s="138" t="s">
        <v>78</v>
      </c>
      <c r="J6" s="138" t="s">
        <v>81</v>
      </c>
      <c r="K6" s="138" t="s">
        <v>23</v>
      </c>
      <c r="L6" s="384" t="s">
        <v>86</v>
      </c>
      <c r="M6" s="138" t="s">
        <v>5</v>
      </c>
      <c r="N6" s="384" t="s">
        <v>24</v>
      </c>
      <c r="O6" s="138" t="s">
        <v>97</v>
      </c>
      <c r="P6" s="384" t="s">
        <v>30</v>
      </c>
      <c r="Q6" s="384" t="s">
        <v>105</v>
      </c>
      <c r="R6" s="138" t="s">
        <v>108</v>
      </c>
      <c r="S6" s="138" t="s">
        <v>111</v>
      </c>
      <c r="T6" s="138" t="s">
        <v>137</v>
      </c>
      <c r="U6" s="138" t="s">
        <v>145</v>
      </c>
      <c r="V6" s="138" t="s">
        <v>29</v>
      </c>
      <c r="W6" s="138" t="s">
        <v>28</v>
      </c>
      <c r="X6" s="384" t="s">
        <v>22</v>
      </c>
      <c r="Y6" s="384" t="s">
        <v>27</v>
      </c>
      <c r="Z6" s="138" t="s">
        <v>183</v>
      </c>
      <c r="AA6" s="138" t="s">
        <v>186</v>
      </c>
      <c r="AB6" s="138" t="s">
        <v>191</v>
      </c>
      <c r="AC6" s="138" t="s">
        <v>194</v>
      </c>
      <c r="AD6" s="138" t="s">
        <v>197</v>
      </c>
      <c r="AE6" s="384" t="s">
        <v>394</v>
      </c>
    </row>
    <row r="7" spans="1:91" s="268" customFormat="1" ht="12.75">
      <c r="A7" s="228">
        <v>1</v>
      </c>
      <c r="B7" s="228">
        <v>2</v>
      </c>
      <c r="C7" s="228">
        <v>3</v>
      </c>
      <c r="D7" s="424">
        <v>4</v>
      </c>
      <c r="E7" s="424">
        <v>5</v>
      </c>
      <c r="F7" s="424">
        <v>6</v>
      </c>
      <c r="G7" s="424">
        <v>7</v>
      </c>
      <c r="H7" s="424">
        <v>8</v>
      </c>
      <c r="I7" s="424">
        <v>9</v>
      </c>
      <c r="J7" s="424">
        <v>10</v>
      </c>
      <c r="K7" s="424">
        <v>11</v>
      </c>
      <c r="L7" s="424">
        <v>12</v>
      </c>
      <c r="M7" s="424">
        <v>13</v>
      </c>
      <c r="N7" s="424">
        <v>14</v>
      </c>
      <c r="O7" s="424">
        <v>15</v>
      </c>
      <c r="P7" s="424">
        <v>16</v>
      </c>
      <c r="Q7" s="424">
        <v>17</v>
      </c>
      <c r="R7" s="424">
        <v>18</v>
      </c>
      <c r="S7" s="424">
        <v>19</v>
      </c>
      <c r="T7" s="424">
        <v>20</v>
      </c>
      <c r="U7" s="424">
        <v>21</v>
      </c>
      <c r="V7" s="424">
        <v>22</v>
      </c>
      <c r="W7" s="424">
        <v>23</v>
      </c>
      <c r="X7" s="424">
        <v>24</v>
      </c>
      <c r="Y7" s="424">
        <v>25</v>
      </c>
      <c r="Z7" s="424">
        <v>26</v>
      </c>
      <c r="AA7" s="424">
        <v>27</v>
      </c>
      <c r="AB7" s="424">
        <v>28</v>
      </c>
      <c r="AC7" s="424">
        <v>29</v>
      </c>
      <c r="AD7" s="424">
        <v>30</v>
      </c>
      <c r="AE7" s="424">
        <v>31</v>
      </c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</row>
    <row r="8" spans="1:32" s="136" customFormat="1" ht="21.75" customHeight="1">
      <c r="A8" s="183" t="s">
        <v>54</v>
      </c>
      <c r="B8" s="201" t="s">
        <v>418</v>
      </c>
      <c r="C8" s="192" t="s">
        <v>56</v>
      </c>
      <c r="D8" s="475">
        <f>'[2]10-ChuChuyen'!D8+'[3]10-ChuChuyen'!D8+'[4]10-ChuChuyen'!D8+'[5]10-ChuChuyen'!D8+'[6]10-ChuChuyen'!D8+'[7]10-ChuChuyen'!D8+'[8]10-ChuChuyen'!D8+'[9]10-ChuChuyen'!D8+'[10]10-ChuChuyen'!D8+'[11]10-ChuChuyen'!D8+'[12]10-ChuChuyen'!D8+'[13]10-ChuChuyen'!D8+'[14]10-ChuChuyen'!D8+'[15]10-ChuChuyen'!D8</f>
        <v>4225.9403</v>
      </c>
      <c r="E8" s="476">
        <f>$D8-(SUM($F8:$AE8))</f>
        <v>4222.6156</v>
      </c>
      <c r="F8" s="477">
        <f>'[2]10-ChuChuyen'!F8+'[3]10-ChuChuyen'!F8+'[4]10-ChuChuyen'!F8+'[5]10-ChuChuyen'!F8+'[6]10-ChuChuyen'!F8+'[7]10-ChuChuyen'!F8+'[8]10-ChuChuyen'!F8+'[9]10-ChuChuyen'!F8+'[10]10-ChuChuyen'!F8+'[11]10-ChuChuyen'!F8+'[12]10-ChuChuyen'!F8+'[13]10-ChuChuyen'!F8+'[14]10-ChuChuyen'!F8+'[15]10-ChuChuyen'!F8</f>
        <v>0</v>
      </c>
      <c r="G8" s="477">
        <f>'[2]10-ChuChuyen'!G8+'[3]10-ChuChuyen'!G8+'[4]10-ChuChuyen'!G8+'[5]10-ChuChuyen'!G8+'[6]10-ChuChuyen'!G8+'[7]10-ChuChuyen'!G8+'[8]10-ChuChuyen'!G8+'[9]10-ChuChuyen'!G8+'[10]10-ChuChuyen'!G8+'[11]10-ChuChuyen'!G8+'[12]10-ChuChuyen'!G8+'[13]10-ChuChuyen'!G8+'[14]10-ChuChuyen'!G8+'[15]10-ChuChuyen'!G8</f>
        <v>0</v>
      </c>
      <c r="H8" s="477">
        <f>'[2]10-ChuChuyen'!H8+'[3]10-ChuChuyen'!H8+'[4]10-ChuChuyen'!H8+'[5]10-ChuChuyen'!H8+'[6]10-ChuChuyen'!H8+'[7]10-ChuChuyen'!H8+'[8]10-ChuChuyen'!H8+'[9]10-ChuChuyen'!H8+'[10]10-ChuChuyen'!H8+'[11]10-ChuChuyen'!H8+'[12]10-ChuChuyen'!H8+'[13]10-ChuChuyen'!H8+'[14]10-ChuChuyen'!H8+'[15]10-ChuChuyen'!H8</f>
        <v>0</v>
      </c>
      <c r="I8" s="477">
        <f>'[2]10-ChuChuyen'!I8+'[3]10-ChuChuyen'!I8+'[4]10-ChuChuyen'!I8+'[5]10-ChuChuyen'!I8+'[6]10-ChuChuyen'!I8+'[7]10-ChuChuyen'!I8+'[8]10-ChuChuyen'!I8+'[9]10-ChuChuyen'!I8+'[10]10-ChuChuyen'!I8+'[11]10-ChuChuyen'!I8+'[12]10-ChuChuyen'!I8+'[13]10-ChuChuyen'!I8+'[14]10-ChuChuyen'!I8+'[15]10-ChuChuyen'!I8</f>
        <v>0</v>
      </c>
      <c r="J8" s="477">
        <f>'[2]10-ChuChuyen'!J8+'[3]10-ChuChuyen'!J8+'[4]10-ChuChuyen'!J8+'[5]10-ChuChuyen'!J8+'[6]10-ChuChuyen'!J8+'[7]10-ChuChuyen'!J8+'[8]10-ChuChuyen'!J8+'[9]10-ChuChuyen'!J8+'[10]10-ChuChuyen'!J8+'[11]10-ChuChuyen'!J8+'[12]10-ChuChuyen'!J8+'[13]10-ChuChuyen'!J8+'[14]10-ChuChuyen'!J8+'[15]10-ChuChuyen'!J8</f>
        <v>0</v>
      </c>
      <c r="K8" s="477">
        <f>'[2]10-ChuChuyen'!K8+'[3]10-ChuChuyen'!K8+'[4]10-ChuChuyen'!K8+'[5]10-ChuChuyen'!K8+'[6]10-ChuChuyen'!K8+'[7]10-ChuChuyen'!K8+'[8]10-ChuChuyen'!K8+'[9]10-ChuChuyen'!K8+'[10]10-ChuChuyen'!K8+'[11]10-ChuChuyen'!K8+'[12]10-ChuChuyen'!K8+'[13]10-ChuChuyen'!K8+'[14]10-ChuChuyen'!K8+'[15]10-ChuChuyen'!K8</f>
        <v>0</v>
      </c>
      <c r="L8" s="477">
        <f>'[2]10-ChuChuyen'!L8+'[3]10-ChuChuyen'!L8+'[4]10-ChuChuyen'!L8+'[5]10-ChuChuyen'!L8+'[6]10-ChuChuyen'!L8+'[7]10-ChuChuyen'!L8+'[8]10-ChuChuyen'!L8+'[9]10-ChuChuyen'!L8+'[10]10-ChuChuyen'!L8+'[11]10-ChuChuyen'!L8+'[12]10-ChuChuyen'!L8+'[13]10-ChuChuyen'!L8+'[14]10-ChuChuyen'!L8+'[15]10-ChuChuyen'!L8</f>
        <v>0</v>
      </c>
      <c r="M8" s="477">
        <f>'[2]10-ChuChuyen'!M8+'[3]10-ChuChuyen'!M8+'[4]10-ChuChuyen'!M8+'[5]10-ChuChuyen'!M8+'[6]10-ChuChuyen'!M8+'[7]10-ChuChuyen'!M8+'[8]10-ChuChuyen'!M8+'[9]10-ChuChuyen'!M8+'[10]10-ChuChuyen'!M8+'[11]10-ChuChuyen'!M8+'[12]10-ChuChuyen'!M8+'[13]10-ChuChuyen'!M8+'[14]10-ChuChuyen'!M8+'[15]10-ChuChuyen'!M8</f>
        <v>0</v>
      </c>
      <c r="N8" s="477">
        <f>'[2]10-ChuChuyen'!N8+'[3]10-ChuChuyen'!N8+'[4]10-ChuChuyen'!N8+'[5]10-ChuChuyen'!N8+'[6]10-ChuChuyen'!N8+'[7]10-ChuChuyen'!N8+'[8]10-ChuChuyen'!N8+'[9]10-ChuChuyen'!N8+'[10]10-ChuChuyen'!N8+'[11]10-ChuChuyen'!N8+'[12]10-ChuChuyen'!N8+'[13]10-ChuChuyen'!N8+'[14]10-ChuChuyen'!N8+'[15]10-ChuChuyen'!N8</f>
        <v>0.48760000000000003</v>
      </c>
      <c r="O8" s="477">
        <f>'[2]10-ChuChuyen'!O8+'[3]10-ChuChuyen'!O8+'[4]10-ChuChuyen'!O8+'[5]10-ChuChuyen'!O8+'[6]10-ChuChuyen'!O8+'[7]10-ChuChuyen'!O8+'[8]10-ChuChuyen'!O8+'[9]10-ChuChuyen'!O8+'[10]10-ChuChuyen'!O8+'[11]10-ChuChuyen'!O8+'[12]10-ChuChuyen'!O8+'[13]10-ChuChuyen'!O8+'[14]10-ChuChuyen'!O8+'[15]10-ChuChuyen'!O8</f>
        <v>0.03</v>
      </c>
      <c r="P8" s="477">
        <f>'[2]10-ChuChuyen'!P8+'[3]10-ChuChuyen'!P8+'[4]10-ChuChuyen'!P8+'[5]10-ChuChuyen'!P8+'[6]10-ChuChuyen'!P8+'[7]10-ChuChuyen'!P8+'[8]10-ChuChuyen'!P8+'[9]10-ChuChuyen'!P8+'[10]10-ChuChuyen'!P8+'[11]10-ChuChuyen'!P8+'[12]10-ChuChuyen'!P8+'[13]10-ChuChuyen'!P8+'[14]10-ChuChuyen'!P8+'[15]10-ChuChuyen'!P8</f>
        <v>0</v>
      </c>
      <c r="Q8" s="477">
        <f>'[2]10-ChuChuyen'!Q8+'[3]10-ChuChuyen'!Q8+'[4]10-ChuChuyen'!Q8+'[5]10-ChuChuyen'!Q8+'[6]10-ChuChuyen'!Q8+'[7]10-ChuChuyen'!Q8+'[8]10-ChuChuyen'!Q8+'[9]10-ChuChuyen'!Q8+'[10]10-ChuChuyen'!Q8+'[11]10-ChuChuyen'!Q8+'[12]10-ChuChuyen'!Q8+'[13]10-ChuChuyen'!Q8+'[14]10-ChuChuyen'!Q8+'[15]10-ChuChuyen'!Q8</f>
        <v>0</v>
      </c>
      <c r="R8" s="477">
        <f>'[2]10-ChuChuyen'!R8+'[3]10-ChuChuyen'!R8+'[4]10-ChuChuyen'!R8+'[5]10-ChuChuyen'!R8+'[6]10-ChuChuyen'!R8+'[7]10-ChuChuyen'!R8+'[8]10-ChuChuyen'!R8+'[9]10-ChuChuyen'!R8+'[10]10-ChuChuyen'!R8+'[11]10-ChuChuyen'!R8+'[12]10-ChuChuyen'!R8+'[13]10-ChuChuyen'!R8+'[14]10-ChuChuyen'!R8+'[15]10-ChuChuyen'!R8</f>
        <v>0</v>
      </c>
      <c r="S8" s="477">
        <f>'[2]10-ChuChuyen'!S8+'[3]10-ChuChuyen'!S8+'[4]10-ChuChuyen'!S8+'[5]10-ChuChuyen'!S8+'[6]10-ChuChuyen'!S8+'[7]10-ChuChuyen'!S8+'[8]10-ChuChuyen'!S8+'[9]10-ChuChuyen'!S8+'[10]10-ChuChuyen'!S8+'[11]10-ChuChuyen'!S8+'[12]10-ChuChuyen'!S8+'[13]10-ChuChuyen'!S8+'[14]10-ChuChuyen'!S8+'[15]10-ChuChuyen'!S8</f>
        <v>0</v>
      </c>
      <c r="T8" s="477">
        <f>'[2]10-ChuChuyen'!T8+'[3]10-ChuChuyen'!T8+'[4]10-ChuChuyen'!T8+'[5]10-ChuChuyen'!T8+'[6]10-ChuChuyen'!T8+'[7]10-ChuChuyen'!T8+'[8]10-ChuChuyen'!T8+'[9]10-ChuChuyen'!T8+'[10]10-ChuChuyen'!T8+'[11]10-ChuChuyen'!T8+'[12]10-ChuChuyen'!T8+'[13]10-ChuChuyen'!T8+'[14]10-ChuChuyen'!T8+'[15]10-ChuChuyen'!T8</f>
        <v>0</v>
      </c>
      <c r="U8" s="477">
        <f>'[2]10-ChuChuyen'!U8+'[3]10-ChuChuyen'!U8+'[4]10-ChuChuyen'!U8+'[5]10-ChuChuyen'!U8+'[6]10-ChuChuyen'!U8+'[7]10-ChuChuyen'!U8+'[8]10-ChuChuyen'!U8+'[9]10-ChuChuyen'!U8+'[10]10-ChuChuyen'!U8+'[11]10-ChuChuyen'!U8+'[12]10-ChuChuyen'!U8+'[13]10-ChuChuyen'!U8+'[14]10-ChuChuyen'!U8+'[15]10-ChuChuyen'!U8</f>
        <v>2.8071</v>
      </c>
      <c r="V8" s="477">
        <f>'[2]10-ChuChuyen'!V8+'[3]10-ChuChuyen'!V8+'[4]10-ChuChuyen'!V8+'[5]10-ChuChuyen'!V8+'[6]10-ChuChuyen'!V8+'[7]10-ChuChuyen'!V8+'[8]10-ChuChuyen'!V8+'[9]10-ChuChuyen'!V8+'[10]10-ChuChuyen'!V8+'[11]10-ChuChuyen'!V8+'[12]10-ChuChuyen'!V8+'[13]10-ChuChuyen'!V8+'[14]10-ChuChuyen'!V8+'[15]10-ChuChuyen'!V8</f>
        <v>0</v>
      </c>
      <c r="W8" s="477">
        <f>'[2]10-ChuChuyen'!W8+'[3]10-ChuChuyen'!W8+'[4]10-ChuChuyen'!W8+'[5]10-ChuChuyen'!W8+'[6]10-ChuChuyen'!W8+'[7]10-ChuChuyen'!W8+'[8]10-ChuChuyen'!W8+'[9]10-ChuChuyen'!W8+'[10]10-ChuChuyen'!W8+'[11]10-ChuChuyen'!W8+'[12]10-ChuChuyen'!W8+'[13]10-ChuChuyen'!W8+'[14]10-ChuChuyen'!W8+'[15]10-ChuChuyen'!W8</f>
        <v>0</v>
      </c>
      <c r="X8" s="477">
        <f>'[2]10-ChuChuyen'!X8+'[3]10-ChuChuyen'!X8+'[4]10-ChuChuyen'!X8+'[5]10-ChuChuyen'!X8+'[6]10-ChuChuyen'!X8+'[7]10-ChuChuyen'!X8+'[8]10-ChuChuyen'!X8+'[9]10-ChuChuyen'!X8+'[10]10-ChuChuyen'!X8+'[11]10-ChuChuyen'!X8+'[12]10-ChuChuyen'!X8+'[13]10-ChuChuyen'!X8+'[14]10-ChuChuyen'!X8+'[15]10-ChuChuyen'!X8</f>
        <v>0</v>
      </c>
      <c r="Y8" s="477">
        <f>'[2]10-ChuChuyen'!Y8+'[3]10-ChuChuyen'!Y8+'[4]10-ChuChuyen'!Y8+'[5]10-ChuChuyen'!Y8+'[6]10-ChuChuyen'!Y8+'[7]10-ChuChuyen'!Y8+'[8]10-ChuChuyen'!Y8+'[9]10-ChuChuyen'!Y8+'[10]10-ChuChuyen'!Y8+'[11]10-ChuChuyen'!Y8+'[12]10-ChuChuyen'!Y8+'[13]10-ChuChuyen'!Y8+'[14]10-ChuChuyen'!Y8+'[15]10-ChuChuyen'!Y8</f>
        <v>0</v>
      </c>
      <c r="Z8" s="477">
        <f>'[2]10-ChuChuyen'!Z8+'[3]10-ChuChuyen'!Z8+'[4]10-ChuChuyen'!Z8+'[5]10-ChuChuyen'!Z8+'[6]10-ChuChuyen'!Z8+'[7]10-ChuChuyen'!Z8+'[8]10-ChuChuyen'!Z8+'[9]10-ChuChuyen'!Z8+'[10]10-ChuChuyen'!Z8+'[11]10-ChuChuyen'!Z8+'[12]10-ChuChuyen'!Z8+'[13]10-ChuChuyen'!Z8+'[14]10-ChuChuyen'!Z8+'[15]10-ChuChuyen'!Z8</f>
        <v>0</v>
      </c>
      <c r="AA8" s="477">
        <f>'[2]10-ChuChuyen'!AA8+'[3]10-ChuChuyen'!AA8+'[4]10-ChuChuyen'!AA8+'[5]10-ChuChuyen'!AA8+'[6]10-ChuChuyen'!AA8+'[7]10-ChuChuyen'!AA8+'[8]10-ChuChuyen'!AA8+'[9]10-ChuChuyen'!AA8+'[10]10-ChuChuyen'!AA8+'[11]10-ChuChuyen'!AA8+'[12]10-ChuChuyen'!AA8+'[13]10-ChuChuyen'!AA8+'[14]10-ChuChuyen'!AA8+'[15]10-ChuChuyen'!AA8</f>
        <v>0</v>
      </c>
      <c r="AB8" s="477">
        <f>'[2]10-ChuChuyen'!AB8+'[3]10-ChuChuyen'!AB8+'[4]10-ChuChuyen'!AB8+'[5]10-ChuChuyen'!AB8+'[6]10-ChuChuyen'!AB8+'[7]10-ChuChuyen'!AB8+'[8]10-ChuChuyen'!AB8+'[9]10-ChuChuyen'!AB8+'[10]10-ChuChuyen'!AB8+'[11]10-ChuChuyen'!AB8+'[12]10-ChuChuyen'!AB8+'[13]10-ChuChuyen'!AB8+'[14]10-ChuChuyen'!AB8+'[15]10-ChuChuyen'!AB8</f>
        <v>0</v>
      </c>
      <c r="AC8" s="477">
        <f>'[2]10-ChuChuyen'!AC8+'[3]10-ChuChuyen'!AC8+'[4]10-ChuChuyen'!AC8+'[5]10-ChuChuyen'!AC8+'[6]10-ChuChuyen'!AC8+'[7]10-ChuChuyen'!AC8+'[8]10-ChuChuyen'!AC8+'[9]10-ChuChuyen'!AC8+'[10]10-ChuChuyen'!AC8+'[11]10-ChuChuyen'!AC8+'[12]10-ChuChuyen'!AC8+'[13]10-ChuChuyen'!AC8+'[14]10-ChuChuyen'!AC8+'[15]10-ChuChuyen'!AC8</f>
        <v>0</v>
      </c>
      <c r="AD8" s="477">
        <f>'[2]10-ChuChuyen'!AD8+'[3]10-ChuChuyen'!AD8+'[4]10-ChuChuyen'!AD8+'[5]10-ChuChuyen'!AD8+'[6]10-ChuChuyen'!AD8+'[7]10-ChuChuyen'!AD8+'[8]10-ChuChuyen'!AD8+'[9]10-ChuChuyen'!AD8+'[10]10-ChuChuyen'!AD8+'[11]10-ChuChuyen'!AD8+'[12]10-ChuChuyen'!AD8+'[13]10-ChuChuyen'!AD8+'[14]10-ChuChuyen'!AD8+'[15]10-ChuChuyen'!AD8</f>
        <v>0</v>
      </c>
      <c r="AE8" s="477">
        <f>'[2]10-ChuChuyen'!AE8+'[3]10-ChuChuyen'!AE8+'[4]10-ChuChuyen'!AE8+'[5]10-ChuChuyen'!AE8+'[6]10-ChuChuyen'!AE8+'[7]10-ChuChuyen'!AE8+'[8]10-ChuChuyen'!AE8+'[9]10-ChuChuyen'!AE8+'[10]10-ChuChuyen'!AE8+'[11]10-ChuChuyen'!AE8+'[12]10-ChuChuyen'!AE8+'[13]10-ChuChuyen'!AE8+'[14]10-ChuChuyen'!AE8+'[15]10-ChuChuyen'!AE8</f>
        <v>0</v>
      </c>
      <c r="AF8" s="435">
        <f>E35</f>
        <v>4222.6156</v>
      </c>
    </row>
    <row r="9" spans="1:32" s="136" customFormat="1" ht="21.75" customHeight="1">
      <c r="A9" s="147" t="s">
        <v>65</v>
      </c>
      <c r="B9" s="259" t="s">
        <v>270</v>
      </c>
      <c r="C9" s="56" t="s">
        <v>67</v>
      </c>
      <c r="D9" s="478">
        <f>'[2]10-ChuChuyen'!D9+'[3]10-ChuChuyen'!D9+'[4]10-ChuChuyen'!D9+'[5]10-ChuChuyen'!D9+'[6]10-ChuChuyen'!D9+'[7]10-ChuChuyen'!D9+'[8]10-ChuChuyen'!D9+'[9]10-ChuChuyen'!D9+'[10]10-ChuChuyen'!D9+'[11]10-ChuChuyen'!D9+'[12]10-ChuChuyen'!D9+'[13]10-ChuChuyen'!D9+'[14]10-ChuChuyen'!D9+'[15]10-ChuChuyen'!D9</f>
        <v>4694.163799999999</v>
      </c>
      <c r="E9" s="479">
        <f>'[2]10-ChuChuyen'!E9+'[3]10-ChuChuyen'!E9+'[4]10-ChuChuyen'!E9+'[5]10-ChuChuyen'!E9+'[6]10-ChuChuyen'!E9+'[7]10-ChuChuyen'!E9+'[8]10-ChuChuyen'!E9+'[9]10-ChuChuyen'!E9+'[10]10-ChuChuyen'!E9+'[11]10-ChuChuyen'!E9+'[12]10-ChuChuyen'!E9+'[13]10-ChuChuyen'!E9+'[14]10-ChuChuyen'!E9+'[15]10-ChuChuyen'!E9</f>
        <v>0</v>
      </c>
      <c r="F9" s="480">
        <f>$D9-(SUM($E9:$E9)+SUM($G9:$AE9))</f>
        <v>4690.083199999999</v>
      </c>
      <c r="G9" s="479">
        <f>'[2]10-ChuChuyen'!G9+'[3]10-ChuChuyen'!G9+'[4]10-ChuChuyen'!G9+'[5]10-ChuChuyen'!G9+'[6]10-ChuChuyen'!G9+'[7]10-ChuChuyen'!G9+'[8]10-ChuChuyen'!G9+'[9]10-ChuChuyen'!G9+'[10]10-ChuChuyen'!G9+'[11]10-ChuChuyen'!G9+'[12]10-ChuChuyen'!G9+'[13]10-ChuChuyen'!G9+'[14]10-ChuChuyen'!G9+'[15]10-ChuChuyen'!G9</f>
        <v>0</v>
      </c>
      <c r="H9" s="479">
        <f>'[2]10-ChuChuyen'!H9+'[3]10-ChuChuyen'!H9+'[4]10-ChuChuyen'!H9+'[5]10-ChuChuyen'!H9+'[6]10-ChuChuyen'!H9+'[7]10-ChuChuyen'!H9+'[8]10-ChuChuyen'!H9+'[9]10-ChuChuyen'!H9+'[10]10-ChuChuyen'!H9+'[11]10-ChuChuyen'!H9+'[12]10-ChuChuyen'!H9+'[13]10-ChuChuyen'!H9+'[14]10-ChuChuyen'!H9+'[15]10-ChuChuyen'!H9</f>
        <v>0</v>
      </c>
      <c r="I9" s="479">
        <f>'[2]10-ChuChuyen'!I9+'[3]10-ChuChuyen'!I9+'[4]10-ChuChuyen'!I9+'[5]10-ChuChuyen'!I9+'[6]10-ChuChuyen'!I9+'[7]10-ChuChuyen'!I9+'[8]10-ChuChuyen'!I9+'[9]10-ChuChuyen'!I9+'[10]10-ChuChuyen'!I9+'[11]10-ChuChuyen'!I9+'[12]10-ChuChuyen'!I9+'[13]10-ChuChuyen'!I9+'[14]10-ChuChuyen'!I9+'[15]10-ChuChuyen'!I9</f>
        <v>0</v>
      </c>
      <c r="J9" s="479">
        <f>'[2]10-ChuChuyen'!J9+'[3]10-ChuChuyen'!J9+'[4]10-ChuChuyen'!J9+'[5]10-ChuChuyen'!J9+'[6]10-ChuChuyen'!J9+'[7]10-ChuChuyen'!J9+'[8]10-ChuChuyen'!J9+'[9]10-ChuChuyen'!J9+'[10]10-ChuChuyen'!J9+'[11]10-ChuChuyen'!J9+'[12]10-ChuChuyen'!J9+'[13]10-ChuChuyen'!J9+'[14]10-ChuChuyen'!J9+'[15]10-ChuChuyen'!J9</f>
        <v>0</v>
      </c>
      <c r="K9" s="479">
        <f>'[2]10-ChuChuyen'!K9+'[3]10-ChuChuyen'!K9+'[4]10-ChuChuyen'!K9+'[5]10-ChuChuyen'!K9+'[6]10-ChuChuyen'!K9+'[7]10-ChuChuyen'!K9+'[8]10-ChuChuyen'!K9+'[9]10-ChuChuyen'!K9+'[10]10-ChuChuyen'!K9+'[11]10-ChuChuyen'!K9+'[12]10-ChuChuyen'!K9+'[13]10-ChuChuyen'!K9+'[14]10-ChuChuyen'!K9+'[15]10-ChuChuyen'!K9</f>
        <v>0</v>
      </c>
      <c r="L9" s="479">
        <f>'[2]10-ChuChuyen'!L9+'[3]10-ChuChuyen'!L9+'[4]10-ChuChuyen'!L9+'[5]10-ChuChuyen'!L9+'[6]10-ChuChuyen'!L9+'[7]10-ChuChuyen'!L9+'[8]10-ChuChuyen'!L9+'[9]10-ChuChuyen'!L9+'[10]10-ChuChuyen'!L9+'[11]10-ChuChuyen'!L9+'[12]10-ChuChuyen'!L9+'[13]10-ChuChuyen'!L9+'[14]10-ChuChuyen'!L9+'[15]10-ChuChuyen'!L9</f>
        <v>0</v>
      </c>
      <c r="M9" s="479">
        <f>'[2]10-ChuChuyen'!M9+'[3]10-ChuChuyen'!M9+'[4]10-ChuChuyen'!M9+'[5]10-ChuChuyen'!M9+'[6]10-ChuChuyen'!M9+'[7]10-ChuChuyen'!M9+'[8]10-ChuChuyen'!M9+'[9]10-ChuChuyen'!M9+'[10]10-ChuChuyen'!M9+'[11]10-ChuChuyen'!M9+'[12]10-ChuChuyen'!M9+'[13]10-ChuChuyen'!M9+'[14]10-ChuChuyen'!M9+'[15]10-ChuChuyen'!M9</f>
        <v>2.3013000000000003</v>
      </c>
      <c r="N9" s="479">
        <f>'[2]10-ChuChuyen'!N9+'[3]10-ChuChuyen'!N9+'[4]10-ChuChuyen'!N9+'[5]10-ChuChuyen'!N9+'[6]10-ChuChuyen'!N9+'[7]10-ChuChuyen'!N9+'[8]10-ChuChuyen'!N9+'[9]10-ChuChuyen'!N9+'[10]10-ChuChuyen'!N9+'[11]10-ChuChuyen'!N9+'[12]10-ChuChuyen'!N9+'[13]10-ChuChuyen'!N9+'[14]10-ChuChuyen'!N9+'[15]10-ChuChuyen'!N9</f>
        <v>1.4022999999999999</v>
      </c>
      <c r="O9" s="479">
        <f>'[2]10-ChuChuyen'!O9+'[3]10-ChuChuyen'!O9+'[4]10-ChuChuyen'!O9+'[5]10-ChuChuyen'!O9+'[6]10-ChuChuyen'!O9+'[7]10-ChuChuyen'!O9+'[8]10-ChuChuyen'!O9+'[9]10-ChuChuyen'!O9+'[10]10-ChuChuyen'!O9+'[11]10-ChuChuyen'!O9+'[12]10-ChuChuyen'!O9+'[13]10-ChuChuyen'!O9+'[14]10-ChuChuyen'!O9+'[15]10-ChuChuyen'!O9</f>
        <v>0.0715</v>
      </c>
      <c r="P9" s="479">
        <f>'[2]10-ChuChuyen'!P9+'[3]10-ChuChuyen'!P9+'[4]10-ChuChuyen'!P9+'[5]10-ChuChuyen'!P9+'[6]10-ChuChuyen'!P9+'[7]10-ChuChuyen'!P9+'[8]10-ChuChuyen'!P9+'[9]10-ChuChuyen'!P9+'[10]10-ChuChuyen'!P9+'[11]10-ChuChuyen'!P9+'[12]10-ChuChuyen'!P9+'[13]10-ChuChuyen'!P9+'[14]10-ChuChuyen'!P9+'[15]10-ChuChuyen'!P9</f>
        <v>0</v>
      </c>
      <c r="Q9" s="479">
        <f>'[2]10-ChuChuyen'!Q9+'[3]10-ChuChuyen'!Q9+'[4]10-ChuChuyen'!Q9+'[5]10-ChuChuyen'!Q9+'[6]10-ChuChuyen'!Q9+'[7]10-ChuChuyen'!Q9+'[8]10-ChuChuyen'!Q9+'[9]10-ChuChuyen'!Q9+'[10]10-ChuChuyen'!Q9+'[11]10-ChuChuyen'!Q9+'[12]10-ChuChuyen'!Q9+'[13]10-ChuChuyen'!Q9+'[14]10-ChuChuyen'!Q9+'[15]10-ChuChuyen'!Q9</f>
        <v>0</v>
      </c>
      <c r="R9" s="479">
        <f>'[2]10-ChuChuyen'!R9+'[3]10-ChuChuyen'!R9+'[4]10-ChuChuyen'!R9+'[5]10-ChuChuyen'!R9+'[6]10-ChuChuyen'!R9+'[7]10-ChuChuyen'!R9+'[8]10-ChuChuyen'!R9+'[9]10-ChuChuyen'!R9+'[10]10-ChuChuyen'!R9+'[11]10-ChuChuyen'!R9+'[12]10-ChuChuyen'!R9+'[13]10-ChuChuyen'!R9+'[14]10-ChuChuyen'!R9+'[15]10-ChuChuyen'!R9</f>
        <v>0</v>
      </c>
      <c r="S9" s="479">
        <f>'[2]10-ChuChuyen'!S9+'[3]10-ChuChuyen'!S9+'[4]10-ChuChuyen'!S9+'[5]10-ChuChuyen'!S9+'[6]10-ChuChuyen'!S9+'[7]10-ChuChuyen'!S9+'[8]10-ChuChuyen'!S9+'[9]10-ChuChuyen'!S9+'[10]10-ChuChuyen'!S9+'[11]10-ChuChuyen'!S9+'[12]10-ChuChuyen'!S9+'[13]10-ChuChuyen'!S9+'[14]10-ChuChuyen'!S9+'[15]10-ChuChuyen'!S9</f>
        <v>0</v>
      </c>
      <c r="T9" s="479">
        <f>'[2]10-ChuChuyen'!T9+'[3]10-ChuChuyen'!T9+'[4]10-ChuChuyen'!T9+'[5]10-ChuChuyen'!T9+'[6]10-ChuChuyen'!T9+'[7]10-ChuChuyen'!T9+'[8]10-ChuChuyen'!T9+'[9]10-ChuChuyen'!T9+'[10]10-ChuChuyen'!T9+'[11]10-ChuChuyen'!T9+'[12]10-ChuChuyen'!T9+'[13]10-ChuChuyen'!T9+'[14]10-ChuChuyen'!T9+'[15]10-ChuChuyen'!T9</f>
        <v>0</v>
      </c>
      <c r="U9" s="479">
        <f>'[2]10-ChuChuyen'!U9+'[3]10-ChuChuyen'!U9+'[4]10-ChuChuyen'!U9+'[5]10-ChuChuyen'!U9+'[6]10-ChuChuyen'!U9+'[7]10-ChuChuyen'!U9+'[8]10-ChuChuyen'!U9+'[9]10-ChuChuyen'!U9+'[10]10-ChuChuyen'!U9+'[11]10-ChuChuyen'!U9+'[12]10-ChuChuyen'!U9+'[13]10-ChuChuyen'!U9+'[14]10-ChuChuyen'!U9+'[15]10-ChuChuyen'!U9</f>
        <v>0.3055</v>
      </c>
      <c r="V9" s="479">
        <f>'[2]10-ChuChuyen'!V9+'[3]10-ChuChuyen'!V9+'[4]10-ChuChuyen'!V9+'[5]10-ChuChuyen'!V9+'[6]10-ChuChuyen'!V9+'[7]10-ChuChuyen'!V9+'[8]10-ChuChuyen'!V9+'[9]10-ChuChuyen'!V9+'[10]10-ChuChuyen'!V9+'[11]10-ChuChuyen'!V9+'[12]10-ChuChuyen'!V9+'[13]10-ChuChuyen'!V9+'[14]10-ChuChuyen'!V9+'[15]10-ChuChuyen'!V9</f>
        <v>0</v>
      </c>
      <c r="W9" s="479">
        <f>'[2]10-ChuChuyen'!W9+'[3]10-ChuChuyen'!W9+'[4]10-ChuChuyen'!W9+'[5]10-ChuChuyen'!W9+'[6]10-ChuChuyen'!W9+'[7]10-ChuChuyen'!W9+'[8]10-ChuChuyen'!W9+'[9]10-ChuChuyen'!W9+'[10]10-ChuChuyen'!W9+'[11]10-ChuChuyen'!W9+'[12]10-ChuChuyen'!W9+'[13]10-ChuChuyen'!W9+'[14]10-ChuChuyen'!W9+'[15]10-ChuChuyen'!W9</f>
        <v>0</v>
      </c>
      <c r="X9" s="479">
        <f>'[2]10-ChuChuyen'!X9+'[3]10-ChuChuyen'!X9+'[4]10-ChuChuyen'!X9+'[5]10-ChuChuyen'!X9+'[6]10-ChuChuyen'!X9+'[7]10-ChuChuyen'!X9+'[8]10-ChuChuyen'!X9+'[9]10-ChuChuyen'!X9+'[10]10-ChuChuyen'!X9+'[11]10-ChuChuyen'!X9+'[12]10-ChuChuyen'!X9+'[13]10-ChuChuyen'!X9+'[14]10-ChuChuyen'!X9+'[15]10-ChuChuyen'!X9</f>
        <v>0</v>
      </c>
      <c r="Y9" s="479">
        <f>'[2]10-ChuChuyen'!Y9+'[3]10-ChuChuyen'!Y9+'[4]10-ChuChuyen'!Y9+'[5]10-ChuChuyen'!Y9+'[6]10-ChuChuyen'!Y9+'[7]10-ChuChuyen'!Y9+'[8]10-ChuChuyen'!Y9+'[9]10-ChuChuyen'!Y9+'[10]10-ChuChuyen'!Y9+'[11]10-ChuChuyen'!Y9+'[12]10-ChuChuyen'!Y9+'[13]10-ChuChuyen'!Y9+'[14]10-ChuChuyen'!Y9+'[15]10-ChuChuyen'!Y9</f>
        <v>0</v>
      </c>
      <c r="Z9" s="479">
        <f>'[2]10-ChuChuyen'!Z9+'[3]10-ChuChuyen'!Z9+'[4]10-ChuChuyen'!Z9+'[5]10-ChuChuyen'!Z9+'[6]10-ChuChuyen'!Z9+'[7]10-ChuChuyen'!Z9+'[8]10-ChuChuyen'!Z9+'[9]10-ChuChuyen'!Z9+'[10]10-ChuChuyen'!Z9+'[11]10-ChuChuyen'!Z9+'[12]10-ChuChuyen'!Z9+'[13]10-ChuChuyen'!Z9+'[14]10-ChuChuyen'!Z9+'[15]10-ChuChuyen'!Z9</f>
        <v>0</v>
      </c>
      <c r="AA9" s="479">
        <f>'[2]10-ChuChuyen'!AA9+'[3]10-ChuChuyen'!AA9+'[4]10-ChuChuyen'!AA9+'[5]10-ChuChuyen'!AA9+'[6]10-ChuChuyen'!AA9+'[7]10-ChuChuyen'!AA9+'[8]10-ChuChuyen'!AA9+'[9]10-ChuChuyen'!AA9+'[10]10-ChuChuyen'!AA9+'[11]10-ChuChuyen'!AA9+'[12]10-ChuChuyen'!AA9+'[13]10-ChuChuyen'!AA9+'[14]10-ChuChuyen'!AA9+'[15]10-ChuChuyen'!AA9</f>
        <v>0</v>
      </c>
      <c r="AB9" s="479">
        <f>'[2]10-ChuChuyen'!AB9+'[3]10-ChuChuyen'!AB9+'[4]10-ChuChuyen'!AB9+'[5]10-ChuChuyen'!AB9+'[6]10-ChuChuyen'!AB9+'[7]10-ChuChuyen'!AB9+'[8]10-ChuChuyen'!AB9+'[9]10-ChuChuyen'!AB9+'[10]10-ChuChuyen'!AB9+'[11]10-ChuChuyen'!AB9+'[12]10-ChuChuyen'!AB9+'[13]10-ChuChuyen'!AB9+'[14]10-ChuChuyen'!AB9+'[15]10-ChuChuyen'!AB9</f>
        <v>0</v>
      </c>
      <c r="AC9" s="479">
        <f>'[2]10-ChuChuyen'!AC9+'[3]10-ChuChuyen'!AC9+'[4]10-ChuChuyen'!AC9+'[5]10-ChuChuyen'!AC9+'[6]10-ChuChuyen'!AC9+'[7]10-ChuChuyen'!AC9+'[8]10-ChuChuyen'!AC9+'[9]10-ChuChuyen'!AC9+'[10]10-ChuChuyen'!AC9+'[11]10-ChuChuyen'!AC9+'[12]10-ChuChuyen'!AC9+'[13]10-ChuChuyen'!AC9+'[14]10-ChuChuyen'!AC9+'[15]10-ChuChuyen'!AC9</f>
        <v>0</v>
      </c>
      <c r="AD9" s="479">
        <f>'[2]10-ChuChuyen'!AD9+'[3]10-ChuChuyen'!AD9+'[4]10-ChuChuyen'!AD9+'[5]10-ChuChuyen'!AD9+'[6]10-ChuChuyen'!AD9+'[7]10-ChuChuyen'!AD9+'[8]10-ChuChuyen'!AD9+'[9]10-ChuChuyen'!AD9+'[10]10-ChuChuyen'!AD9+'[11]10-ChuChuyen'!AD9+'[12]10-ChuChuyen'!AD9+'[13]10-ChuChuyen'!AD9+'[14]10-ChuChuyen'!AD9+'[15]10-ChuChuyen'!AD9</f>
        <v>0</v>
      </c>
      <c r="AE9" s="479">
        <f>'[2]10-ChuChuyen'!AE9+'[3]10-ChuChuyen'!AE9+'[4]10-ChuChuyen'!AE9+'[5]10-ChuChuyen'!AE9+'[6]10-ChuChuyen'!AE9+'[7]10-ChuChuyen'!AE9+'[8]10-ChuChuyen'!AE9+'[9]10-ChuChuyen'!AE9+'[10]10-ChuChuyen'!AE9+'[11]10-ChuChuyen'!AE9+'[12]10-ChuChuyen'!AE9+'[13]10-ChuChuyen'!AE9+'[14]10-ChuChuyen'!AE9+'[15]10-ChuChuyen'!AE9</f>
        <v>0</v>
      </c>
      <c r="AF9" s="435">
        <f>F35</f>
        <v>4690.083199999999</v>
      </c>
    </row>
    <row r="10" spans="1:32" s="136" customFormat="1" ht="21.75" customHeight="1">
      <c r="A10" s="147" t="s">
        <v>68</v>
      </c>
      <c r="B10" s="199" t="s">
        <v>395</v>
      </c>
      <c r="C10" s="56" t="s">
        <v>8</v>
      </c>
      <c r="D10" s="478">
        <f>'[2]10-ChuChuyen'!D10+'[3]10-ChuChuyen'!D10+'[4]10-ChuChuyen'!D10+'[5]10-ChuChuyen'!D10+'[6]10-ChuChuyen'!D10+'[7]10-ChuChuyen'!D10+'[8]10-ChuChuyen'!D10+'[9]10-ChuChuyen'!D10+'[10]10-ChuChuyen'!D10+'[11]10-ChuChuyen'!D10+'[12]10-ChuChuyen'!D10+'[13]10-ChuChuyen'!D10+'[14]10-ChuChuyen'!D10+'[15]10-ChuChuyen'!D10</f>
        <v>32117.721150000005</v>
      </c>
      <c r="E10" s="479">
        <f>'[2]10-ChuChuyen'!E10+'[3]10-ChuChuyen'!E10+'[4]10-ChuChuyen'!E10+'[5]10-ChuChuyen'!E10+'[6]10-ChuChuyen'!E10+'[7]10-ChuChuyen'!E10+'[8]10-ChuChuyen'!E10+'[9]10-ChuChuyen'!E10+'[10]10-ChuChuyen'!E10+'[11]10-ChuChuyen'!E10+'[12]10-ChuChuyen'!E10+'[13]10-ChuChuyen'!E10+'[14]10-ChuChuyen'!E10+'[15]10-ChuChuyen'!E10</f>
        <v>0</v>
      </c>
      <c r="F10" s="479">
        <f>'[2]10-ChuChuyen'!F10+'[3]10-ChuChuyen'!F10+'[4]10-ChuChuyen'!F10+'[5]10-ChuChuyen'!F10+'[6]10-ChuChuyen'!F10+'[7]10-ChuChuyen'!F10+'[8]10-ChuChuyen'!F10+'[9]10-ChuChuyen'!F10+'[10]10-ChuChuyen'!F10+'[11]10-ChuChuyen'!F10+'[12]10-ChuChuyen'!F10+'[13]10-ChuChuyen'!F10+'[14]10-ChuChuyen'!F10+'[15]10-ChuChuyen'!F10</f>
        <v>0</v>
      </c>
      <c r="G10" s="480">
        <f>$D10-(SUM($E10:$F10)+SUM($H10:$AE10))</f>
        <v>32089.607550000004</v>
      </c>
      <c r="H10" s="479">
        <f>'[2]10-ChuChuyen'!H10+'[3]10-ChuChuyen'!H10+'[4]10-ChuChuyen'!H10+'[5]10-ChuChuyen'!H10+'[6]10-ChuChuyen'!H10+'[7]10-ChuChuyen'!H10+'[8]10-ChuChuyen'!H10+'[9]10-ChuChuyen'!H10+'[10]10-ChuChuyen'!H10+'[11]10-ChuChuyen'!H10+'[12]10-ChuChuyen'!H10+'[13]10-ChuChuyen'!H10+'[14]10-ChuChuyen'!H10+'[15]10-ChuChuyen'!H10</f>
        <v>0</v>
      </c>
      <c r="I10" s="479">
        <f>'[2]10-ChuChuyen'!I10+'[3]10-ChuChuyen'!I10+'[4]10-ChuChuyen'!I10+'[5]10-ChuChuyen'!I10+'[6]10-ChuChuyen'!I10+'[7]10-ChuChuyen'!I10+'[8]10-ChuChuyen'!I10+'[9]10-ChuChuyen'!I10+'[10]10-ChuChuyen'!I10+'[11]10-ChuChuyen'!I10+'[12]10-ChuChuyen'!I10+'[13]10-ChuChuyen'!I10+'[14]10-ChuChuyen'!I10+'[15]10-ChuChuyen'!I10</f>
        <v>0</v>
      </c>
      <c r="J10" s="479">
        <f>'[2]10-ChuChuyen'!J10+'[3]10-ChuChuyen'!J10+'[4]10-ChuChuyen'!J10+'[5]10-ChuChuyen'!J10+'[6]10-ChuChuyen'!J10+'[7]10-ChuChuyen'!J10+'[8]10-ChuChuyen'!J10+'[9]10-ChuChuyen'!J10+'[10]10-ChuChuyen'!J10+'[11]10-ChuChuyen'!J10+'[12]10-ChuChuyen'!J10+'[13]10-ChuChuyen'!J10+'[14]10-ChuChuyen'!J10+'[15]10-ChuChuyen'!J10</f>
        <v>0</v>
      </c>
      <c r="K10" s="479">
        <f>'[2]10-ChuChuyen'!K10+'[3]10-ChuChuyen'!K10+'[4]10-ChuChuyen'!K10+'[5]10-ChuChuyen'!K10+'[6]10-ChuChuyen'!K10+'[7]10-ChuChuyen'!K10+'[8]10-ChuChuyen'!K10+'[9]10-ChuChuyen'!K10+'[10]10-ChuChuyen'!K10+'[11]10-ChuChuyen'!K10+'[12]10-ChuChuyen'!K10+'[13]10-ChuChuyen'!K10+'[14]10-ChuChuyen'!K10+'[15]10-ChuChuyen'!K10</f>
        <v>0</v>
      </c>
      <c r="L10" s="479">
        <f>'[2]10-ChuChuyen'!L10+'[3]10-ChuChuyen'!L10+'[4]10-ChuChuyen'!L10+'[5]10-ChuChuyen'!L10+'[6]10-ChuChuyen'!L10+'[7]10-ChuChuyen'!L10+'[8]10-ChuChuyen'!L10+'[9]10-ChuChuyen'!L10+'[10]10-ChuChuyen'!L10+'[11]10-ChuChuyen'!L10+'[12]10-ChuChuyen'!L10+'[13]10-ChuChuyen'!L10+'[14]10-ChuChuyen'!L10+'[15]10-ChuChuyen'!L10</f>
        <v>0</v>
      </c>
      <c r="M10" s="479">
        <f>'[2]10-ChuChuyen'!M10+'[3]10-ChuChuyen'!M10+'[4]10-ChuChuyen'!M10+'[5]10-ChuChuyen'!M10+'[6]10-ChuChuyen'!M10+'[7]10-ChuChuyen'!M10+'[8]10-ChuChuyen'!M10+'[9]10-ChuChuyen'!M10+'[10]10-ChuChuyen'!M10+'[11]10-ChuChuyen'!M10+'[12]10-ChuChuyen'!M10+'[13]10-ChuChuyen'!M10+'[14]10-ChuChuyen'!M10+'[15]10-ChuChuyen'!M10</f>
        <v>21.2771</v>
      </c>
      <c r="N10" s="479">
        <f>'[2]10-ChuChuyen'!N10+'[3]10-ChuChuyen'!N10+'[4]10-ChuChuyen'!N10+'[5]10-ChuChuyen'!N10+'[6]10-ChuChuyen'!N10+'[7]10-ChuChuyen'!N10+'[8]10-ChuChuyen'!N10+'[9]10-ChuChuyen'!N10+'[10]10-ChuChuyen'!N10+'[11]10-ChuChuyen'!N10+'[12]10-ChuChuyen'!N10+'[13]10-ChuChuyen'!N10+'[14]10-ChuChuyen'!N10+'[15]10-ChuChuyen'!N10</f>
        <v>5.018800000000001</v>
      </c>
      <c r="O10" s="479">
        <f>'[2]10-ChuChuyen'!O10+'[3]10-ChuChuyen'!O10+'[4]10-ChuChuyen'!O10+'[5]10-ChuChuyen'!O10+'[6]10-ChuChuyen'!O10+'[7]10-ChuChuyen'!O10+'[8]10-ChuChuyen'!O10+'[9]10-ChuChuyen'!O10+'[10]10-ChuChuyen'!O10+'[11]10-ChuChuyen'!O10+'[12]10-ChuChuyen'!O10+'[13]10-ChuChuyen'!O10+'[14]10-ChuChuyen'!O10+'[15]10-ChuChuyen'!O10</f>
        <v>0.4458</v>
      </c>
      <c r="P10" s="479">
        <f>'[2]10-ChuChuyen'!P10+'[3]10-ChuChuyen'!P10+'[4]10-ChuChuyen'!P10+'[5]10-ChuChuyen'!P10+'[6]10-ChuChuyen'!P10+'[7]10-ChuChuyen'!P10+'[8]10-ChuChuyen'!P10+'[9]10-ChuChuyen'!P10+'[10]10-ChuChuyen'!P10+'[11]10-ChuChuyen'!P10+'[12]10-ChuChuyen'!P10+'[13]10-ChuChuyen'!P10+'[14]10-ChuChuyen'!P10+'[15]10-ChuChuyen'!P10</f>
        <v>0</v>
      </c>
      <c r="Q10" s="479">
        <f>'[2]10-ChuChuyen'!Q10+'[3]10-ChuChuyen'!Q10+'[4]10-ChuChuyen'!Q10+'[5]10-ChuChuyen'!Q10+'[6]10-ChuChuyen'!Q10+'[7]10-ChuChuyen'!Q10+'[8]10-ChuChuyen'!Q10+'[9]10-ChuChuyen'!Q10+'[10]10-ChuChuyen'!Q10+'[11]10-ChuChuyen'!Q10+'[12]10-ChuChuyen'!Q10+'[13]10-ChuChuyen'!Q10+'[14]10-ChuChuyen'!Q10+'[15]10-ChuChuyen'!Q10</f>
        <v>0</v>
      </c>
      <c r="R10" s="479">
        <f>'[2]10-ChuChuyen'!R10+'[3]10-ChuChuyen'!R10+'[4]10-ChuChuyen'!R10+'[5]10-ChuChuyen'!R10+'[6]10-ChuChuyen'!R10+'[7]10-ChuChuyen'!R10+'[8]10-ChuChuyen'!R10+'[9]10-ChuChuyen'!R10+'[10]10-ChuChuyen'!R10+'[11]10-ChuChuyen'!R10+'[12]10-ChuChuyen'!R10+'[13]10-ChuChuyen'!R10+'[14]10-ChuChuyen'!R10+'[15]10-ChuChuyen'!R10</f>
        <v>0</v>
      </c>
      <c r="S10" s="479">
        <f>'[2]10-ChuChuyen'!S10+'[3]10-ChuChuyen'!S10+'[4]10-ChuChuyen'!S10+'[5]10-ChuChuyen'!S10+'[6]10-ChuChuyen'!S10+'[7]10-ChuChuyen'!S10+'[8]10-ChuChuyen'!S10+'[9]10-ChuChuyen'!S10+'[10]10-ChuChuyen'!S10+'[11]10-ChuChuyen'!S10+'[12]10-ChuChuyen'!S10+'[13]10-ChuChuyen'!S10+'[14]10-ChuChuyen'!S10+'[15]10-ChuChuyen'!S10</f>
        <v>0.0446</v>
      </c>
      <c r="T10" s="479">
        <f>'[2]10-ChuChuyen'!T10+'[3]10-ChuChuyen'!T10+'[4]10-ChuChuyen'!T10+'[5]10-ChuChuyen'!T10+'[6]10-ChuChuyen'!T10+'[7]10-ChuChuyen'!T10+'[8]10-ChuChuyen'!T10+'[9]10-ChuChuyen'!T10+'[10]10-ChuChuyen'!T10+'[11]10-ChuChuyen'!T10+'[12]10-ChuChuyen'!T10+'[13]10-ChuChuyen'!T10+'[14]10-ChuChuyen'!T10+'[15]10-ChuChuyen'!T10</f>
        <v>0</v>
      </c>
      <c r="U10" s="479">
        <f>'[2]10-ChuChuyen'!U10+'[3]10-ChuChuyen'!U10+'[4]10-ChuChuyen'!U10+'[5]10-ChuChuyen'!U10+'[6]10-ChuChuyen'!U10+'[7]10-ChuChuyen'!U10+'[8]10-ChuChuyen'!U10+'[9]10-ChuChuyen'!U10+'[10]10-ChuChuyen'!U10+'[11]10-ChuChuyen'!U10+'[12]10-ChuChuyen'!U10+'[13]10-ChuChuyen'!U10+'[14]10-ChuChuyen'!U10+'[15]10-ChuChuyen'!U10</f>
        <v>1.3273</v>
      </c>
      <c r="V10" s="479">
        <f>'[2]10-ChuChuyen'!V10+'[3]10-ChuChuyen'!V10+'[4]10-ChuChuyen'!V10+'[5]10-ChuChuyen'!V10+'[6]10-ChuChuyen'!V10+'[7]10-ChuChuyen'!V10+'[8]10-ChuChuyen'!V10+'[9]10-ChuChuyen'!V10+'[10]10-ChuChuyen'!V10+'[11]10-ChuChuyen'!V10+'[12]10-ChuChuyen'!V10+'[13]10-ChuChuyen'!V10+'[14]10-ChuChuyen'!V10+'[15]10-ChuChuyen'!V10</f>
        <v>0</v>
      </c>
      <c r="W10" s="479">
        <f>'[2]10-ChuChuyen'!W10+'[3]10-ChuChuyen'!W10+'[4]10-ChuChuyen'!W10+'[5]10-ChuChuyen'!W10+'[6]10-ChuChuyen'!W10+'[7]10-ChuChuyen'!W10+'[8]10-ChuChuyen'!W10+'[9]10-ChuChuyen'!W10+'[10]10-ChuChuyen'!W10+'[11]10-ChuChuyen'!W10+'[12]10-ChuChuyen'!W10+'[13]10-ChuChuyen'!W10+'[14]10-ChuChuyen'!W10+'[15]10-ChuChuyen'!W10</f>
        <v>0</v>
      </c>
      <c r="X10" s="479">
        <f>'[2]10-ChuChuyen'!X10+'[3]10-ChuChuyen'!X10+'[4]10-ChuChuyen'!X10+'[5]10-ChuChuyen'!X10+'[6]10-ChuChuyen'!X10+'[7]10-ChuChuyen'!X10+'[8]10-ChuChuyen'!X10+'[9]10-ChuChuyen'!X10+'[10]10-ChuChuyen'!X10+'[11]10-ChuChuyen'!X10+'[12]10-ChuChuyen'!X10+'[13]10-ChuChuyen'!X10+'[14]10-ChuChuyen'!X10+'[15]10-ChuChuyen'!X10</f>
        <v>0</v>
      </c>
      <c r="Y10" s="479">
        <f>'[2]10-ChuChuyen'!Y10+'[3]10-ChuChuyen'!Y10+'[4]10-ChuChuyen'!Y10+'[5]10-ChuChuyen'!Y10+'[6]10-ChuChuyen'!Y10+'[7]10-ChuChuyen'!Y10+'[8]10-ChuChuyen'!Y10+'[9]10-ChuChuyen'!Y10+'[10]10-ChuChuyen'!Y10+'[11]10-ChuChuyen'!Y10+'[12]10-ChuChuyen'!Y10+'[13]10-ChuChuyen'!Y10+'[14]10-ChuChuyen'!Y10+'[15]10-ChuChuyen'!Y10</f>
        <v>0</v>
      </c>
      <c r="Z10" s="479">
        <f>'[2]10-ChuChuyen'!Z10+'[3]10-ChuChuyen'!Z10+'[4]10-ChuChuyen'!Z10+'[5]10-ChuChuyen'!Z10+'[6]10-ChuChuyen'!Z10+'[7]10-ChuChuyen'!Z10+'[8]10-ChuChuyen'!Z10+'[9]10-ChuChuyen'!Z10+'[10]10-ChuChuyen'!Z10+'[11]10-ChuChuyen'!Z10+'[12]10-ChuChuyen'!Z10+'[13]10-ChuChuyen'!Z10+'[14]10-ChuChuyen'!Z10+'[15]10-ChuChuyen'!Z10</f>
        <v>0</v>
      </c>
      <c r="AA10" s="479">
        <f>'[2]10-ChuChuyen'!AA10+'[3]10-ChuChuyen'!AA10+'[4]10-ChuChuyen'!AA10+'[5]10-ChuChuyen'!AA10+'[6]10-ChuChuyen'!AA10+'[7]10-ChuChuyen'!AA10+'[8]10-ChuChuyen'!AA10+'[9]10-ChuChuyen'!AA10+'[10]10-ChuChuyen'!AA10+'[11]10-ChuChuyen'!AA10+'[12]10-ChuChuyen'!AA10+'[13]10-ChuChuyen'!AA10+'[14]10-ChuChuyen'!AA10+'[15]10-ChuChuyen'!AA10</f>
        <v>0</v>
      </c>
      <c r="AB10" s="479">
        <f>'[2]10-ChuChuyen'!AB10+'[3]10-ChuChuyen'!AB10+'[4]10-ChuChuyen'!AB10+'[5]10-ChuChuyen'!AB10+'[6]10-ChuChuyen'!AB10+'[7]10-ChuChuyen'!AB10+'[8]10-ChuChuyen'!AB10+'[9]10-ChuChuyen'!AB10+'[10]10-ChuChuyen'!AB10+'[11]10-ChuChuyen'!AB10+'[12]10-ChuChuyen'!AB10+'[13]10-ChuChuyen'!AB10+'[14]10-ChuChuyen'!AB10+'[15]10-ChuChuyen'!AB10</f>
        <v>0</v>
      </c>
      <c r="AC10" s="479">
        <f>'[2]10-ChuChuyen'!AC10+'[3]10-ChuChuyen'!AC10+'[4]10-ChuChuyen'!AC10+'[5]10-ChuChuyen'!AC10+'[6]10-ChuChuyen'!AC10+'[7]10-ChuChuyen'!AC10+'[8]10-ChuChuyen'!AC10+'[9]10-ChuChuyen'!AC10+'[10]10-ChuChuyen'!AC10+'[11]10-ChuChuyen'!AC10+'[12]10-ChuChuyen'!AC10+'[13]10-ChuChuyen'!AC10+'[14]10-ChuChuyen'!AC10+'[15]10-ChuChuyen'!AC10</f>
        <v>0</v>
      </c>
      <c r="AD10" s="479">
        <f>'[2]10-ChuChuyen'!AD10+'[3]10-ChuChuyen'!AD10+'[4]10-ChuChuyen'!AD10+'[5]10-ChuChuyen'!AD10+'[6]10-ChuChuyen'!AD10+'[7]10-ChuChuyen'!AD10+'[8]10-ChuChuyen'!AD10+'[9]10-ChuChuyen'!AD10+'[10]10-ChuChuyen'!AD10+'[11]10-ChuChuyen'!AD10+'[12]10-ChuChuyen'!AD10+'[13]10-ChuChuyen'!AD10+'[14]10-ChuChuyen'!AD10+'[15]10-ChuChuyen'!AD10</f>
        <v>0</v>
      </c>
      <c r="AE10" s="479">
        <f>'[2]10-ChuChuyen'!AE10+'[3]10-ChuChuyen'!AE10+'[4]10-ChuChuyen'!AE10+'[5]10-ChuChuyen'!AE10+'[6]10-ChuChuyen'!AE10+'[7]10-ChuChuyen'!AE10+'[8]10-ChuChuyen'!AE10+'[9]10-ChuChuyen'!AE10+'[10]10-ChuChuyen'!AE10+'[11]10-ChuChuyen'!AE10+'[12]10-ChuChuyen'!AE10+'[13]10-ChuChuyen'!AE10+'[14]10-ChuChuyen'!AE10+'[15]10-ChuChuyen'!AE10</f>
        <v>0</v>
      </c>
      <c r="AF10" s="435">
        <f>G35</f>
        <v>32089.655350000005</v>
      </c>
    </row>
    <row r="11" spans="1:32" s="136" customFormat="1" ht="21.75" customHeight="1">
      <c r="A11" s="147" t="s">
        <v>73</v>
      </c>
      <c r="B11" s="199" t="s">
        <v>396</v>
      </c>
      <c r="C11" s="56" t="s">
        <v>75</v>
      </c>
      <c r="D11" s="478">
        <f>'[2]10-ChuChuyen'!D11+'[3]10-ChuChuyen'!D11+'[4]10-ChuChuyen'!D11+'[5]10-ChuChuyen'!D11+'[6]10-ChuChuyen'!D11+'[7]10-ChuChuyen'!D11+'[8]10-ChuChuyen'!D11+'[9]10-ChuChuyen'!D11+'[10]10-ChuChuyen'!D11+'[11]10-ChuChuyen'!D11+'[12]10-ChuChuyen'!D11+'[13]10-ChuChuyen'!D11+'[14]10-ChuChuyen'!D11+'[15]10-ChuChuyen'!D11</f>
        <v>18188.4163</v>
      </c>
      <c r="E11" s="479">
        <f>'[2]10-ChuChuyen'!E11+'[3]10-ChuChuyen'!E11+'[4]10-ChuChuyen'!E11+'[5]10-ChuChuyen'!E11+'[6]10-ChuChuyen'!E11+'[7]10-ChuChuyen'!E11+'[8]10-ChuChuyen'!E11+'[9]10-ChuChuyen'!E11+'[10]10-ChuChuyen'!E11+'[11]10-ChuChuyen'!E11+'[12]10-ChuChuyen'!E11+'[13]10-ChuChuyen'!E11+'[14]10-ChuChuyen'!E11+'[15]10-ChuChuyen'!E11</f>
        <v>0</v>
      </c>
      <c r="F11" s="479">
        <f>'[2]10-ChuChuyen'!F11+'[3]10-ChuChuyen'!F11+'[4]10-ChuChuyen'!F11+'[5]10-ChuChuyen'!F11+'[6]10-ChuChuyen'!F11+'[7]10-ChuChuyen'!F11+'[8]10-ChuChuyen'!F11+'[9]10-ChuChuyen'!F11+'[10]10-ChuChuyen'!F11+'[11]10-ChuChuyen'!F11+'[12]10-ChuChuyen'!F11+'[13]10-ChuChuyen'!F11+'[14]10-ChuChuyen'!F11+'[15]10-ChuChuyen'!F11</f>
        <v>0</v>
      </c>
      <c r="G11" s="479">
        <f>'[2]10-ChuChuyen'!G11+'[3]10-ChuChuyen'!G11+'[4]10-ChuChuyen'!G11+'[5]10-ChuChuyen'!G11+'[6]10-ChuChuyen'!G11+'[7]10-ChuChuyen'!G11+'[8]10-ChuChuyen'!G11+'[9]10-ChuChuyen'!G11+'[10]10-ChuChuyen'!G11+'[11]10-ChuChuyen'!G11+'[12]10-ChuChuyen'!G11+'[13]10-ChuChuyen'!G11+'[14]10-ChuChuyen'!G11+'[15]10-ChuChuyen'!G11</f>
        <v>0.0478</v>
      </c>
      <c r="H11" s="480">
        <f>$D11-(SUM($E11:$G11)+SUM($I11:$AE11))</f>
        <v>18187.0867</v>
      </c>
      <c r="I11" s="479">
        <f>'[2]10-ChuChuyen'!I11+'[3]10-ChuChuyen'!I11+'[4]10-ChuChuyen'!I11+'[5]10-ChuChuyen'!I11+'[6]10-ChuChuyen'!I11+'[7]10-ChuChuyen'!I11+'[8]10-ChuChuyen'!I11+'[9]10-ChuChuyen'!I11+'[10]10-ChuChuyen'!I11+'[11]10-ChuChuyen'!I11+'[12]10-ChuChuyen'!I11+'[13]10-ChuChuyen'!I11+'[14]10-ChuChuyen'!I11+'[15]10-ChuChuyen'!I11</f>
        <v>0</v>
      </c>
      <c r="J11" s="479">
        <f>'[2]10-ChuChuyen'!J11+'[3]10-ChuChuyen'!J11+'[4]10-ChuChuyen'!J11+'[5]10-ChuChuyen'!J11+'[6]10-ChuChuyen'!J11+'[7]10-ChuChuyen'!J11+'[8]10-ChuChuyen'!J11+'[9]10-ChuChuyen'!J11+'[10]10-ChuChuyen'!J11+'[11]10-ChuChuyen'!J11+'[12]10-ChuChuyen'!J11+'[13]10-ChuChuyen'!J11+'[14]10-ChuChuyen'!J11+'[15]10-ChuChuyen'!J11</f>
        <v>0</v>
      </c>
      <c r="K11" s="479">
        <f>'[2]10-ChuChuyen'!K11+'[3]10-ChuChuyen'!K11+'[4]10-ChuChuyen'!K11+'[5]10-ChuChuyen'!K11+'[6]10-ChuChuyen'!K11+'[7]10-ChuChuyen'!K11+'[8]10-ChuChuyen'!K11+'[9]10-ChuChuyen'!K11+'[10]10-ChuChuyen'!K11+'[11]10-ChuChuyen'!K11+'[12]10-ChuChuyen'!K11+'[13]10-ChuChuyen'!K11+'[14]10-ChuChuyen'!K11+'[15]10-ChuChuyen'!K11</f>
        <v>0</v>
      </c>
      <c r="L11" s="479">
        <f>'[2]10-ChuChuyen'!L11+'[3]10-ChuChuyen'!L11+'[4]10-ChuChuyen'!L11+'[5]10-ChuChuyen'!L11+'[6]10-ChuChuyen'!L11+'[7]10-ChuChuyen'!L11+'[8]10-ChuChuyen'!L11+'[9]10-ChuChuyen'!L11+'[10]10-ChuChuyen'!L11+'[11]10-ChuChuyen'!L11+'[12]10-ChuChuyen'!L11+'[13]10-ChuChuyen'!L11+'[14]10-ChuChuyen'!L11+'[15]10-ChuChuyen'!L11</f>
        <v>0</v>
      </c>
      <c r="M11" s="479">
        <f>'[2]10-ChuChuyen'!M11+'[3]10-ChuChuyen'!M11+'[4]10-ChuChuyen'!M11+'[5]10-ChuChuyen'!M11+'[6]10-ChuChuyen'!M11+'[7]10-ChuChuyen'!M11+'[8]10-ChuChuyen'!M11+'[9]10-ChuChuyen'!M11+'[10]10-ChuChuyen'!M11+'[11]10-ChuChuyen'!M11+'[12]10-ChuChuyen'!M11+'[13]10-ChuChuyen'!M11+'[14]10-ChuChuyen'!M11+'[15]10-ChuChuyen'!M11</f>
        <v>1.2013</v>
      </c>
      <c r="N11" s="479">
        <f>'[2]10-ChuChuyen'!N11+'[3]10-ChuChuyen'!N11+'[4]10-ChuChuyen'!N11+'[5]10-ChuChuyen'!N11+'[6]10-ChuChuyen'!N11+'[7]10-ChuChuyen'!N11+'[8]10-ChuChuyen'!N11+'[9]10-ChuChuyen'!N11+'[10]10-ChuChuyen'!N11+'[11]10-ChuChuyen'!N11+'[12]10-ChuChuyen'!N11+'[13]10-ChuChuyen'!N11+'[14]10-ChuChuyen'!N11+'[15]10-ChuChuyen'!N11</f>
        <v>0.08049999999999999</v>
      </c>
      <c r="O11" s="479">
        <f>'[2]10-ChuChuyen'!O11+'[3]10-ChuChuyen'!O11+'[4]10-ChuChuyen'!O11+'[5]10-ChuChuyen'!O11+'[6]10-ChuChuyen'!O11+'[7]10-ChuChuyen'!O11+'[8]10-ChuChuyen'!O11+'[9]10-ChuChuyen'!O11+'[10]10-ChuChuyen'!O11+'[11]10-ChuChuyen'!O11+'[12]10-ChuChuyen'!O11+'[13]10-ChuChuyen'!O11+'[14]10-ChuChuyen'!O11+'[15]10-ChuChuyen'!O11</f>
        <v>0</v>
      </c>
      <c r="P11" s="479">
        <f>'[2]10-ChuChuyen'!P11+'[3]10-ChuChuyen'!P11+'[4]10-ChuChuyen'!P11+'[5]10-ChuChuyen'!P11+'[6]10-ChuChuyen'!P11+'[7]10-ChuChuyen'!P11+'[8]10-ChuChuyen'!P11+'[9]10-ChuChuyen'!P11+'[10]10-ChuChuyen'!P11+'[11]10-ChuChuyen'!P11+'[12]10-ChuChuyen'!P11+'[13]10-ChuChuyen'!P11+'[14]10-ChuChuyen'!P11+'[15]10-ChuChuyen'!P11</f>
        <v>0</v>
      </c>
      <c r="Q11" s="479">
        <f>'[2]10-ChuChuyen'!Q11+'[3]10-ChuChuyen'!Q11+'[4]10-ChuChuyen'!Q11+'[5]10-ChuChuyen'!Q11+'[6]10-ChuChuyen'!Q11+'[7]10-ChuChuyen'!Q11+'[8]10-ChuChuyen'!Q11+'[9]10-ChuChuyen'!Q11+'[10]10-ChuChuyen'!Q11+'[11]10-ChuChuyen'!Q11+'[12]10-ChuChuyen'!Q11+'[13]10-ChuChuyen'!Q11+'[14]10-ChuChuyen'!Q11+'[15]10-ChuChuyen'!Q11</f>
        <v>0</v>
      </c>
      <c r="R11" s="479">
        <f>'[2]10-ChuChuyen'!R11+'[3]10-ChuChuyen'!R11+'[4]10-ChuChuyen'!R11+'[5]10-ChuChuyen'!R11+'[6]10-ChuChuyen'!R11+'[7]10-ChuChuyen'!R11+'[8]10-ChuChuyen'!R11+'[9]10-ChuChuyen'!R11+'[10]10-ChuChuyen'!R11+'[11]10-ChuChuyen'!R11+'[12]10-ChuChuyen'!R11+'[13]10-ChuChuyen'!R11+'[14]10-ChuChuyen'!R11+'[15]10-ChuChuyen'!R11</f>
        <v>0</v>
      </c>
      <c r="S11" s="479">
        <f>'[2]10-ChuChuyen'!S11+'[3]10-ChuChuyen'!S11+'[4]10-ChuChuyen'!S11+'[5]10-ChuChuyen'!S11+'[6]10-ChuChuyen'!S11+'[7]10-ChuChuyen'!S11+'[8]10-ChuChuyen'!S11+'[9]10-ChuChuyen'!S11+'[10]10-ChuChuyen'!S11+'[11]10-ChuChuyen'!S11+'[12]10-ChuChuyen'!S11+'[13]10-ChuChuyen'!S11+'[14]10-ChuChuyen'!S11+'[15]10-ChuChuyen'!S11</f>
        <v>0</v>
      </c>
      <c r="T11" s="479">
        <f>'[2]10-ChuChuyen'!T11+'[3]10-ChuChuyen'!T11+'[4]10-ChuChuyen'!T11+'[5]10-ChuChuyen'!T11+'[6]10-ChuChuyen'!T11+'[7]10-ChuChuyen'!T11+'[8]10-ChuChuyen'!T11+'[9]10-ChuChuyen'!T11+'[10]10-ChuChuyen'!T11+'[11]10-ChuChuyen'!T11+'[12]10-ChuChuyen'!T11+'[13]10-ChuChuyen'!T11+'[14]10-ChuChuyen'!T11+'[15]10-ChuChuyen'!T11</f>
        <v>0</v>
      </c>
      <c r="U11" s="479">
        <f>'[2]10-ChuChuyen'!U11+'[3]10-ChuChuyen'!U11+'[4]10-ChuChuyen'!U11+'[5]10-ChuChuyen'!U11+'[6]10-ChuChuyen'!U11+'[7]10-ChuChuyen'!U11+'[8]10-ChuChuyen'!U11+'[9]10-ChuChuyen'!U11+'[10]10-ChuChuyen'!U11+'[11]10-ChuChuyen'!U11+'[12]10-ChuChuyen'!U11+'[13]10-ChuChuyen'!U11+'[14]10-ChuChuyen'!U11+'[15]10-ChuChuyen'!U11</f>
        <v>0</v>
      </c>
      <c r="V11" s="479">
        <f>'[2]10-ChuChuyen'!V11+'[3]10-ChuChuyen'!V11+'[4]10-ChuChuyen'!V11+'[5]10-ChuChuyen'!V11+'[6]10-ChuChuyen'!V11+'[7]10-ChuChuyen'!V11+'[8]10-ChuChuyen'!V11+'[9]10-ChuChuyen'!V11+'[10]10-ChuChuyen'!V11+'[11]10-ChuChuyen'!V11+'[12]10-ChuChuyen'!V11+'[13]10-ChuChuyen'!V11+'[14]10-ChuChuyen'!V11+'[15]10-ChuChuyen'!V11</f>
        <v>0</v>
      </c>
      <c r="W11" s="479">
        <f>'[2]10-ChuChuyen'!W11+'[3]10-ChuChuyen'!W11+'[4]10-ChuChuyen'!W11+'[5]10-ChuChuyen'!W11+'[6]10-ChuChuyen'!W11+'[7]10-ChuChuyen'!W11+'[8]10-ChuChuyen'!W11+'[9]10-ChuChuyen'!W11+'[10]10-ChuChuyen'!W11+'[11]10-ChuChuyen'!W11+'[12]10-ChuChuyen'!W11+'[13]10-ChuChuyen'!W11+'[14]10-ChuChuyen'!W11+'[15]10-ChuChuyen'!W11</f>
        <v>0</v>
      </c>
      <c r="X11" s="479">
        <f>'[2]10-ChuChuyen'!X11+'[3]10-ChuChuyen'!X11+'[4]10-ChuChuyen'!X11+'[5]10-ChuChuyen'!X11+'[6]10-ChuChuyen'!X11+'[7]10-ChuChuyen'!X11+'[8]10-ChuChuyen'!X11+'[9]10-ChuChuyen'!X11+'[10]10-ChuChuyen'!X11+'[11]10-ChuChuyen'!X11+'[12]10-ChuChuyen'!X11+'[13]10-ChuChuyen'!X11+'[14]10-ChuChuyen'!X11+'[15]10-ChuChuyen'!X11</f>
        <v>0</v>
      </c>
      <c r="Y11" s="479">
        <f>'[2]10-ChuChuyen'!Y11+'[3]10-ChuChuyen'!Y11+'[4]10-ChuChuyen'!Y11+'[5]10-ChuChuyen'!Y11+'[6]10-ChuChuyen'!Y11+'[7]10-ChuChuyen'!Y11+'[8]10-ChuChuyen'!Y11+'[9]10-ChuChuyen'!Y11+'[10]10-ChuChuyen'!Y11+'[11]10-ChuChuyen'!Y11+'[12]10-ChuChuyen'!Y11+'[13]10-ChuChuyen'!Y11+'[14]10-ChuChuyen'!Y11+'[15]10-ChuChuyen'!Y11</f>
        <v>0</v>
      </c>
      <c r="Z11" s="479">
        <f>'[2]10-ChuChuyen'!Z11+'[3]10-ChuChuyen'!Z11+'[4]10-ChuChuyen'!Z11+'[5]10-ChuChuyen'!Z11+'[6]10-ChuChuyen'!Z11+'[7]10-ChuChuyen'!Z11+'[8]10-ChuChuyen'!Z11+'[9]10-ChuChuyen'!Z11+'[10]10-ChuChuyen'!Z11+'[11]10-ChuChuyen'!Z11+'[12]10-ChuChuyen'!Z11+'[13]10-ChuChuyen'!Z11+'[14]10-ChuChuyen'!Z11+'[15]10-ChuChuyen'!Z11</f>
        <v>0</v>
      </c>
      <c r="AA11" s="479">
        <f>'[2]10-ChuChuyen'!AA11+'[3]10-ChuChuyen'!AA11+'[4]10-ChuChuyen'!AA11+'[5]10-ChuChuyen'!AA11+'[6]10-ChuChuyen'!AA11+'[7]10-ChuChuyen'!AA11+'[8]10-ChuChuyen'!AA11+'[9]10-ChuChuyen'!AA11+'[10]10-ChuChuyen'!AA11+'[11]10-ChuChuyen'!AA11+'[12]10-ChuChuyen'!AA11+'[13]10-ChuChuyen'!AA11+'[14]10-ChuChuyen'!AA11+'[15]10-ChuChuyen'!AA11</f>
        <v>0</v>
      </c>
      <c r="AB11" s="479">
        <f>'[2]10-ChuChuyen'!AB11+'[3]10-ChuChuyen'!AB11+'[4]10-ChuChuyen'!AB11+'[5]10-ChuChuyen'!AB11+'[6]10-ChuChuyen'!AB11+'[7]10-ChuChuyen'!AB11+'[8]10-ChuChuyen'!AB11+'[9]10-ChuChuyen'!AB11+'[10]10-ChuChuyen'!AB11+'[11]10-ChuChuyen'!AB11+'[12]10-ChuChuyen'!AB11+'[13]10-ChuChuyen'!AB11+'[14]10-ChuChuyen'!AB11+'[15]10-ChuChuyen'!AB11</f>
        <v>0</v>
      </c>
      <c r="AC11" s="479">
        <f>'[2]10-ChuChuyen'!AC11+'[3]10-ChuChuyen'!AC11+'[4]10-ChuChuyen'!AC11+'[5]10-ChuChuyen'!AC11+'[6]10-ChuChuyen'!AC11+'[7]10-ChuChuyen'!AC11+'[8]10-ChuChuyen'!AC11+'[9]10-ChuChuyen'!AC11+'[10]10-ChuChuyen'!AC11+'[11]10-ChuChuyen'!AC11+'[12]10-ChuChuyen'!AC11+'[13]10-ChuChuyen'!AC11+'[14]10-ChuChuyen'!AC11+'[15]10-ChuChuyen'!AC11</f>
        <v>0</v>
      </c>
      <c r="AD11" s="479">
        <f>'[2]10-ChuChuyen'!AD11+'[3]10-ChuChuyen'!AD11+'[4]10-ChuChuyen'!AD11+'[5]10-ChuChuyen'!AD11+'[6]10-ChuChuyen'!AD11+'[7]10-ChuChuyen'!AD11+'[8]10-ChuChuyen'!AD11+'[9]10-ChuChuyen'!AD11+'[10]10-ChuChuyen'!AD11+'[11]10-ChuChuyen'!AD11+'[12]10-ChuChuyen'!AD11+'[13]10-ChuChuyen'!AD11+'[14]10-ChuChuyen'!AD11+'[15]10-ChuChuyen'!AD11</f>
        <v>0</v>
      </c>
      <c r="AE11" s="479">
        <f>'[2]10-ChuChuyen'!AE11+'[3]10-ChuChuyen'!AE11+'[4]10-ChuChuyen'!AE11+'[5]10-ChuChuyen'!AE11+'[6]10-ChuChuyen'!AE11+'[7]10-ChuChuyen'!AE11+'[8]10-ChuChuyen'!AE11+'[9]10-ChuChuyen'!AE11+'[10]10-ChuChuyen'!AE11+'[11]10-ChuChuyen'!AE11+'[12]10-ChuChuyen'!AE11+'[13]10-ChuChuyen'!AE11+'[14]10-ChuChuyen'!AE11+'[15]10-ChuChuyen'!AE11</f>
        <v>0</v>
      </c>
      <c r="AF11" s="435">
        <f>H35</f>
        <v>18187.0867</v>
      </c>
    </row>
    <row r="12" spans="1:32" s="136" customFormat="1" ht="21.75" customHeight="1">
      <c r="A12" s="147" t="s">
        <v>76</v>
      </c>
      <c r="B12" s="199" t="s">
        <v>397</v>
      </c>
      <c r="C12" s="56" t="s">
        <v>78</v>
      </c>
      <c r="D12" s="478">
        <f>'[2]10-ChuChuyen'!D12+'[3]10-ChuChuyen'!D12+'[4]10-ChuChuyen'!D12+'[5]10-ChuChuyen'!D12+'[6]10-ChuChuyen'!D12+'[7]10-ChuChuyen'!D12+'[8]10-ChuChuyen'!D12+'[9]10-ChuChuyen'!D12+'[10]10-ChuChuyen'!D12+'[11]10-ChuChuyen'!D12+'[12]10-ChuChuyen'!D12+'[13]10-ChuChuyen'!D12+'[14]10-ChuChuyen'!D12+'[15]10-ChuChuyen'!D12</f>
        <v>15352.327699999998</v>
      </c>
      <c r="E12" s="479">
        <f>'[2]10-ChuChuyen'!E12+'[3]10-ChuChuyen'!E12+'[4]10-ChuChuyen'!E12+'[5]10-ChuChuyen'!E12+'[6]10-ChuChuyen'!E12+'[7]10-ChuChuyen'!E12+'[8]10-ChuChuyen'!E12+'[9]10-ChuChuyen'!E12+'[10]10-ChuChuyen'!E12+'[11]10-ChuChuyen'!E12+'[12]10-ChuChuyen'!E12+'[13]10-ChuChuyen'!E12+'[14]10-ChuChuyen'!E12+'[15]10-ChuChuyen'!E12</f>
        <v>0</v>
      </c>
      <c r="F12" s="479">
        <f>'[2]10-ChuChuyen'!F12+'[3]10-ChuChuyen'!F12+'[4]10-ChuChuyen'!F12+'[5]10-ChuChuyen'!F12+'[6]10-ChuChuyen'!F12+'[7]10-ChuChuyen'!F12+'[8]10-ChuChuyen'!F12+'[9]10-ChuChuyen'!F12+'[10]10-ChuChuyen'!F12+'[11]10-ChuChuyen'!F12+'[12]10-ChuChuyen'!F12+'[13]10-ChuChuyen'!F12+'[14]10-ChuChuyen'!F12+'[15]10-ChuChuyen'!F12</f>
        <v>0</v>
      </c>
      <c r="G12" s="479">
        <f>'[2]10-ChuChuyen'!G12+'[3]10-ChuChuyen'!G12+'[4]10-ChuChuyen'!G12+'[5]10-ChuChuyen'!G12+'[6]10-ChuChuyen'!G12+'[7]10-ChuChuyen'!G12+'[8]10-ChuChuyen'!G12+'[9]10-ChuChuyen'!G12+'[10]10-ChuChuyen'!G12+'[11]10-ChuChuyen'!G12+'[12]10-ChuChuyen'!G12+'[13]10-ChuChuyen'!G12+'[14]10-ChuChuyen'!G12+'[15]10-ChuChuyen'!G12</f>
        <v>0</v>
      </c>
      <c r="H12" s="479">
        <f>'[2]10-ChuChuyen'!H12+'[3]10-ChuChuyen'!H12+'[4]10-ChuChuyen'!H12+'[5]10-ChuChuyen'!H12+'[6]10-ChuChuyen'!H12+'[7]10-ChuChuyen'!H12+'[8]10-ChuChuyen'!H12+'[9]10-ChuChuyen'!H12+'[10]10-ChuChuyen'!H12+'[11]10-ChuChuyen'!H12+'[12]10-ChuChuyen'!H12+'[13]10-ChuChuyen'!H12+'[14]10-ChuChuyen'!H12+'[15]10-ChuChuyen'!H12</f>
        <v>0</v>
      </c>
      <c r="I12" s="480">
        <f>$D12-(SUM($E12:$H12)+SUM($J12:$AE12))</f>
        <v>15352.327699999998</v>
      </c>
      <c r="J12" s="479">
        <f>'[2]10-ChuChuyen'!J12+'[3]10-ChuChuyen'!J12+'[4]10-ChuChuyen'!J12+'[5]10-ChuChuyen'!J12+'[6]10-ChuChuyen'!J12+'[7]10-ChuChuyen'!J12+'[8]10-ChuChuyen'!J12+'[9]10-ChuChuyen'!J12+'[10]10-ChuChuyen'!J12+'[11]10-ChuChuyen'!J12+'[12]10-ChuChuyen'!J12+'[13]10-ChuChuyen'!J12+'[14]10-ChuChuyen'!J12+'[15]10-ChuChuyen'!J12</f>
        <v>0</v>
      </c>
      <c r="K12" s="479">
        <f>'[2]10-ChuChuyen'!K12+'[3]10-ChuChuyen'!K12+'[4]10-ChuChuyen'!K12+'[5]10-ChuChuyen'!K12+'[6]10-ChuChuyen'!K12+'[7]10-ChuChuyen'!K12+'[8]10-ChuChuyen'!K12+'[9]10-ChuChuyen'!K12+'[10]10-ChuChuyen'!K12+'[11]10-ChuChuyen'!K12+'[12]10-ChuChuyen'!K12+'[13]10-ChuChuyen'!K12+'[14]10-ChuChuyen'!K12+'[15]10-ChuChuyen'!K12</f>
        <v>0</v>
      </c>
      <c r="L12" s="479">
        <f>'[2]10-ChuChuyen'!L12+'[3]10-ChuChuyen'!L12+'[4]10-ChuChuyen'!L12+'[5]10-ChuChuyen'!L12+'[6]10-ChuChuyen'!L12+'[7]10-ChuChuyen'!L12+'[8]10-ChuChuyen'!L12+'[9]10-ChuChuyen'!L12+'[10]10-ChuChuyen'!L12+'[11]10-ChuChuyen'!L12+'[12]10-ChuChuyen'!L12+'[13]10-ChuChuyen'!L12+'[14]10-ChuChuyen'!L12+'[15]10-ChuChuyen'!L12</f>
        <v>0</v>
      </c>
      <c r="M12" s="479">
        <f>'[2]10-ChuChuyen'!M12+'[3]10-ChuChuyen'!M12+'[4]10-ChuChuyen'!M12+'[5]10-ChuChuyen'!M12+'[6]10-ChuChuyen'!M12+'[7]10-ChuChuyen'!M12+'[8]10-ChuChuyen'!M12+'[9]10-ChuChuyen'!M12+'[10]10-ChuChuyen'!M12+'[11]10-ChuChuyen'!M12+'[12]10-ChuChuyen'!M12+'[13]10-ChuChuyen'!M12+'[14]10-ChuChuyen'!M12+'[15]10-ChuChuyen'!M12</f>
        <v>0</v>
      </c>
      <c r="N12" s="479">
        <f>'[2]10-ChuChuyen'!N12+'[3]10-ChuChuyen'!N12+'[4]10-ChuChuyen'!N12+'[5]10-ChuChuyen'!N12+'[6]10-ChuChuyen'!N12+'[7]10-ChuChuyen'!N12+'[8]10-ChuChuyen'!N12+'[9]10-ChuChuyen'!N12+'[10]10-ChuChuyen'!N12+'[11]10-ChuChuyen'!N12+'[12]10-ChuChuyen'!N12+'[13]10-ChuChuyen'!N12+'[14]10-ChuChuyen'!N12+'[15]10-ChuChuyen'!N12</f>
        <v>0</v>
      </c>
      <c r="O12" s="479">
        <f>'[2]10-ChuChuyen'!O12+'[3]10-ChuChuyen'!O12+'[4]10-ChuChuyen'!O12+'[5]10-ChuChuyen'!O12+'[6]10-ChuChuyen'!O12+'[7]10-ChuChuyen'!O12+'[8]10-ChuChuyen'!O12+'[9]10-ChuChuyen'!O12+'[10]10-ChuChuyen'!O12+'[11]10-ChuChuyen'!O12+'[12]10-ChuChuyen'!O12+'[13]10-ChuChuyen'!O12+'[14]10-ChuChuyen'!O12+'[15]10-ChuChuyen'!O12</f>
        <v>0</v>
      </c>
      <c r="P12" s="479">
        <f>'[2]10-ChuChuyen'!P12+'[3]10-ChuChuyen'!P12+'[4]10-ChuChuyen'!P12+'[5]10-ChuChuyen'!P12+'[6]10-ChuChuyen'!P12+'[7]10-ChuChuyen'!P12+'[8]10-ChuChuyen'!P12+'[9]10-ChuChuyen'!P12+'[10]10-ChuChuyen'!P12+'[11]10-ChuChuyen'!P12+'[12]10-ChuChuyen'!P12+'[13]10-ChuChuyen'!P12+'[14]10-ChuChuyen'!P12+'[15]10-ChuChuyen'!P12</f>
        <v>0</v>
      </c>
      <c r="Q12" s="479">
        <f>'[2]10-ChuChuyen'!Q12+'[3]10-ChuChuyen'!Q12+'[4]10-ChuChuyen'!Q12+'[5]10-ChuChuyen'!Q12+'[6]10-ChuChuyen'!Q12+'[7]10-ChuChuyen'!Q12+'[8]10-ChuChuyen'!Q12+'[9]10-ChuChuyen'!Q12+'[10]10-ChuChuyen'!Q12+'[11]10-ChuChuyen'!Q12+'[12]10-ChuChuyen'!Q12+'[13]10-ChuChuyen'!Q12+'[14]10-ChuChuyen'!Q12+'[15]10-ChuChuyen'!Q12</f>
        <v>0</v>
      </c>
      <c r="R12" s="479">
        <f>'[2]10-ChuChuyen'!R12+'[3]10-ChuChuyen'!R12+'[4]10-ChuChuyen'!R12+'[5]10-ChuChuyen'!R12+'[6]10-ChuChuyen'!R12+'[7]10-ChuChuyen'!R12+'[8]10-ChuChuyen'!R12+'[9]10-ChuChuyen'!R12+'[10]10-ChuChuyen'!R12+'[11]10-ChuChuyen'!R12+'[12]10-ChuChuyen'!R12+'[13]10-ChuChuyen'!R12+'[14]10-ChuChuyen'!R12+'[15]10-ChuChuyen'!R12</f>
        <v>0</v>
      </c>
      <c r="S12" s="479">
        <f>'[2]10-ChuChuyen'!S12+'[3]10-ChuChuyen'!S12+'[4]10-ChuChuyen'!S12+'[5]10-ChuChuyen'!S12+'[6]10-ChuChuyen'!S12+'[7]10-ChuChuyen'!S12+'[8]10-ChuChuyen'!S12+'[9]10-ChuChuyen'!S12+'[10]10-ChuChuyen'!S12+'[11]10-ChuChuyen'!S12+'[12]10-ChuChuyen'!S12+'[13]10-ChuChuyen'!S12+'[14]10-ChuChuyen'!S12+'[15]10-ChuChuyen'!S12</f>
        <v>0</v>
      </c>
      <c r="T12" s="479">
        <f>'[2]10-ChuChuyen'!T12+'[3]10-ChuChuyen'!T12+'[4]10-ChuChuyen'!T12+'[5]10-ChuChuyen'!T12+'[6]10-ChuChuyen'!T12+'[7]10-ChuChuyen'!T12+'[8]10-ChuChuyen'!T12+'[9]10-ChuChuyen'!T12+'[10]10-ChuChuyen'!T12+'[11]10-ChuChuyen'!T12+'[12]10-ChuChuyen'!T12+'[13]10-ChuChuyen'!T12+'[14]10-ChuChuyen'!T12+'[15]10-ChuChuyen'!T12</f>
        <v>0</v>
      </c>
      <c r="U12" s="479">
        <f>'[2]10-ChuChuyen'!U12+'[3]10-ChuChuyen'!U12+'[4]10-ChuChuyen'!U12+'[5]10-ChuChuyen'!U12+'[6]10-ChuChuyen'!U12+'[7]10-ChuChuyen'!U12+'[8]10-ChuChuyen'!U12+'[9]10-ChuChuyen'!U12+'[10]10-ChuChuyen'!U12+'[11]10-ChuChuyen'!U12+'[12]10-ChuChuyen'!U12+'[13]10-ChuChuyen'!U12+'[14]10-ChuChuyen'!U12+'[15]10-ChuChuyen'!U12</f>
        <v>0</v>
      </c>
      <c r="V12" s="479">
        <f>'[2]10-ChuChuyen'!V12+'[3]10-ChuChuyen'!V12+'[4]10-ChuChuyen'!V12+'[5]10-ChuChuyen'!V12+'[6]10-ChuChuyen'!V12+'[7]10-ChuChuyen'!V12+'[8]10-ChuChuyen'!V12+'[9]10-ChuChuyen'!V12+'[10]10-ChuChuyen'!V12+'[11]10-ChuChuyen'!V12+'[12]10-ChuChuyen'!V12+'[13]10-ChuChuyen'!V12+'[14]10-ChuChuyen'!V12+'[15]10-ChuChuyen'!V12</f>
        <v>0</v>
      </c>
      <c r="W12" s="479">
        <f>'[2]10-ChuChuyen'!W12+'[3]10-ChuChuyen'!W12+'[4]10-ChuChuyen'!W12+'[5]10-ChuChuyen'!W12+'[6]10-ChuChuyen'!W12+'[7]10-ChuChuyen'!W12+'[8]10-ChuChuyen'!W12+'[9]10-ChuChuyen'!W12+'[10]10-ChuChuyen'!W12+'[11]10-ChuChuyen'!W12+'[12]10-ChuChuyen'!W12+'[13]10-ChuChuyen'!W12+'[14]10-ChuChuyen'!W12+'[15]10-ChuChuyen'!W12</f>
        <v>0</v>
      </c>
      <c r="X12" s="479">
        <f>'[2]10-ChuChuyen'!X12+'[3]10-ChuChuyen'!X12+'[4]10-ChuChuyen'!X12+'[5]10-ChuChuyen'!X12+'[6]10-ChuChuyen'!X12+'[7]10-ChuChuyen'!X12+'[8]10-ChuChuyen'!X12+'[9]10-ChuChuyen'!X12+'[10]10-ChuChuyen'!X12+'[11]10-ChuChuyen'!X12+'[12]10-ChuChuyen'!X12+'[13]10-ChuChuyen'!X12+'[14]10-ChuChuyen'!X12+'[15]10-ChuChuyen'!X12</f>
        <v>0</v>
      </c>
      <c r="Y12" s="479">
        <f>'[2]10-ChuChuyen'!Y12+'[3]10-ChuChuyen'!Y12+'[4]10-ChuChuyen'!Y12+'[5]10-ChuChuyen'!Y12+'[6]10-ChuChuyen'!Y12+'[7]10-ChuChuyen'!Y12+'[8]10-ChuChuyen'!Y12+'[9]10-ChuChuyen'!Y12+'[10]10-ChuChuyen'!Y12+'[11]10-ChuChuyen'!Y12+'[12]10-ChuChuyen'!Y12+'[13]10-ChuChuyen'!Y12+'[14]10-ChuChuyen'!Y12+'[15]10-ChuChuyen'!Y12</f>
        <v>0</v>
      </c>
      <c r="Z12" s="479">
        <f>'[2]10-ChuChuyen'!Z12+'[3]10-ChuChuyen'!Z12+'[4]10-ChuChuyen'!Z12+'[5]10-ChuChuyen'!Z12+'[6]10-ChuChuyen'!Z12+'[7]10-ChuChuyen'!Z12+'[8]10-ChuChuyen'!Z12+'[9]10-ChuChuyen'!Z12+'[10]10-ChuChuyen'!Z12+'[11]10-ChuChuyen'!Z12+'[12]10-ChuChuyen'!Z12+'[13]10-ChuChuyen'!Z12+'[14]10-ChuChuyen'!Z12+'[15]10-ChuChuyen'!Z12</f>
        <v>0</v>
      </c>
      <c r="AA12" s="479">
        <f>'[2]10-ChuChuyen'!AA12+'[3]10-ChuChuyen'!AA12+'[4]10-ChuChuyen'!AA12+'[5]10-ChuChuyen'!AA12+'[6]10-ChuChuyen'!AA12+'[7]10-ChuChuyen'!AA12+'[8]10-ChuChuyen'!AA12+'[9]10-ChuChuyen'!AA12+'[10]10-ChuChuyen'!AA12+'[11]10-ChuChuyen'!AA12+'[12]10-ChuChuyen'!AA12+'[13]10-ChuChuyen'!AA12+'[14]10-ChuChuyen'!AA12+'[15]10-ChuChuyen'!AA12</f>
        <v>0</v>
      </c>
      <c r="AB12" s="479">
        <f>'[2]10-ChuChuyen'!AB12+'[3]10-ChuChuyen'!AB12+'[4]10-ChuChuyen'!AB12+'[5]10-ChuChuyen'!AB12+'[6]10-ChuChuyen'!AB12+'[7]10-ChuChuyen'!AB12+'[8]10-ChuChuyen'!AB12+'[9]10-ChuChuyen'!AB12+'[10]10-ChuChuyen'!AB12+'[11]10-ChuChuyen'!AB12+'[12]10-ChuChuyen'!AB12+'[13]10-ChuChuyen'!AB12+'[14]10-ChuChuyen'!AB12+'[15]10-ChuChuyen'!AB12</f>
        <v>0</v>
      </c>
      <c r="AC12" s="479">
        <f>'[2]10-ChuChuyen'!AC12+'[3]10-ChuChuyen'!AC12+'[4]10-ChuChuyen'!AC12+'[5]10-ChuChuyen'!AC12+'[6]10-ChuChuyen'!AC12+'[7]10-ChuChuyen'!AC12+'[8]10-ChuChuyen'!AC12+'[9]10-ChuChuyen'!AC12+'[10]10-ChuChuyen'!AC12+'[11]10-ChuChuyen'!AC12+'[12]10-ChuChuyen'!AC12+'[13]10-ChuChuyen'!AC12+'[14]10-ChuChuyen'!AC12+'[15]10-ChuChuyen'!AC12</f>
        <v>0</v>
      </c>
      <c r="AD12" s="479">
        <f>'[2]10-ChuChuyen'!AD12+'[3]10-ChuChuyen'!AD12+'[4]10-ChuChuyen'!AD12+'[5]10-ChuChuyen'!AD12+'[6]10-ChuChuyen'!AD12+'[7]10-ChuChuyen'!AD12+'[8]10-ChuChuyen'!AD12+'[9]10-ChuChuyen'!AD12+'[10]10-ChuChuyen'!AD12+'[11]10-ChuChuyen'!AD12+'[12]10-ChuChuyen'!AD12+'[13]10-ChuChuyen'!AD12+'[14]10-ChuChuyen'!AD12+'[15]10-ChuChuyen'!AD12</f>
        <v>0</v>
      </c>
      <c r="AE12" s="479">
        <f>'[2]10-ChuChuyen'!AE12+'[3]10-ChuChuyen'!AE12+'[4]10-ChuChuyen'!AE12+'[5]10-ChuChuyen'!AE12+'[6]10-ChuChuyen'!AE12+'[7]10-ChuChuyen'!AE12+'[8]10-ChuChuyen'!AE12+'[9]10-ChuChuyen'!AE12+'[10]10-ChuChuyen'!AE12+'[11]10-ChuChuyen'!AE12+'[12]10-ChuChuyen'!AE12+'[13]10-ChuChuyen'!AE12+'[14]10-ChuChuyen'!AE12+'[15]10-ChuChuyen'!AE12</f>
        <v>0</v>
      </c>
      <c r="AF12" s="435">
        <f>I35</f>
        <v>15352.327699999998</v>
      </c>
    </row>
    <row r="13" spans="1:32" s="136" customFormat="1" ht="21.75" customHeight="1">
      <c r="A13" s="147" t="s">
        <v>79</v>
      </c>
      <c r="B13" s="199" t="s">
        <v>398</v>
      </c>
      <c r="C13" s="56" t="s">
        <v>81</v>
      </c>
      <c r="D13" s="478">
        <f>'[2]10-ChuChuyen'!D13+'[3]10-ChuChuyen'!D13+'[4]10-ChuChuyen'!D13+'[5]10-ChuChuyen'!D13+'[6]10-ChuChuyen'!D13+'[7]10-ChuChuyen'!D13+'[8]10-ChuChuyen'!D13+'[9]10-ChuChuyen'!D13+'[10]10-ChuChuyen'!D13+'[11]10-ChuChuyen'!D13+'[12]10-ChuChuyen'!D13+'[13]10-ChuChuyen'!D13+'[14]10-ChuChuyen'!D13+'[15]10-ChuChuyen'!D13</f>
        <v>0</v>
      </c>
      <c r="E13" s="479">
        <f>'[2]10-ChuChuyen'!E13+'[3]10-ChuChuyen'!E13+'[4]10-ChuChuyen'!E13+'[5]10-ChuChuyen'!E13+'[6]10-ChuChuyen'!E13+'[7]10-ChuChuyen'!E13+'[8]10-ChuChuyen'!E13+'[9]10-ChuChuyen'!E13+'[10]10-ChuChuyen'!E13+'[11]10-ChuChuyen'!E13+'[12]10-ChuChuyen'!E13+'[13]10-ChuChuyen'!E13+'[14]10-ChuChuyen'!E13+'[15]10-ChuChuyen'!E13</f>
        <v>0</v>
      </c>
      <c r="F13" s="479">
        <f>'[2]10-ChuChuyen'!F13+'[3]10-ChuChuyen'!F13+'[4]10-ChuChuyen'!F13+'[5]10-ChuChuyen'!F13+'[6]10-ChuChuyen'!F13+'[7]10-ChuChuyen'!F13+'[8]10-ChuChuyen'!F13+'[9]10-ChuChuyen'!F13+'[10]10-ChuChuyen'!F13+'[11]10-ChuChuyen'!F13+'[12]10-ChuChuyen'!F13+'[13]10-ChuChuyen'!F13+'[14]10-ChuChuyen'!F13+'[15]10-ChuChuyen'!F13</f>
        <v>0</v>
      </c>
      <c r="G13" s="479">
        <f>'[2]10-ChuChuyen'!G13+'[3]10-ChuChuyen'!G13+'[4]10-ChuChuyen'!G13+'[5]10-ChuChuyen'!G13+'[6]10-ChuChuyen'!G13+'[7]10-ChuChuyen'!G13+'[8]10-ChuChuyen'!G13+'[9]10-ChuChuyen'!G13+'[10]10-ChuChuyen'!G13+'[11]10-ChuChuyen'!G13+'[12]10-ChuChuyen'!G13+'[13]10-ChuChuyen'!G13+'[14]10-ChuChuyen'!G13+'[15]10-ChuChuyen'!G13</f>
        <v>0</v>
      </c>
      <c r="H13" s="479">
        <f>'[2]10-ChuChuyen'!H13+'[3]10-ChuChuyen'!H13+'[4]10-ChuChuyen'!H13+'[5]10-ChuChuyen'!H13+'[6]10-ChuChuyen'!H13+'[7]10-ChuChuyen'!H13+'[8]10-ChuChuyen'!H13+'[9]10-ChuChuyen'!H13+'[10]10-ChuChuyen'!H13+'[11]10-ChuChuyen'!H13+'[12]10-ChuChuyen'!H13+'[13]10-ChuChuyen'!H13+'[14]10-ChuChuyen'!H13+'[15]10-ChuChuyen'!H13</f>
        <v>0</v>
      </c>
      <c r="I13" s="479">
        <f>'[2]10-ChuChuyen'!I13+'[3]10-ChuChuyen'!I13+'[4]10-ChuChuyen'!I13+'[5]10-ChuChuyen'!I13+'[6]10-ChuChuyen'!I13+'[7]10-ChuChuyen'!I13+'[8]10-ChuChuyen'!I13+'[9]10-ChuChuyen'!I13+'[10]10-ChuChuyen'!I13+'[11]10-ChuChuyen'!I13+'[12]10-ChuChuyen'!I13+'[13]10-ChuChuyen'!I13+'[14]10-ChuChuyen'!I13+'[15]10-ChuChuyen'!I13</f>
        <v>0</v>
      </c>
      <c r="J13" s="480">
        <f>$D13-(SUM($E13:$I13)+SUM($K13:$AE13))</f>
        <v>0</v>
      </c>
      <c r="K13" s="479">
        <f>'[2]10-ChuChuyen'!K13+'[3]10-ChuChuyen'!K13+'[4]10-ChuChuyen'!K13+'[5]10-ChuChuyen'!K13+'[6]10-ChuChuyen'!K13+'[7]10-ChuChuyen'!K13+'[8]10-ChuChuyen'!K13+'[9]10-ChuChuyen'!K13+'[10]10-ChuChuyen'!K13+'[11]10-ChuChuyen'!K13+'[12]10-ChuChuyen'!K13+'[13]10-ChuChuyen'!K13+'[14]10-ChuChuyen'!K13+'[15]10-ChuChuyen'!K13</f>
        <v>0</v>
      </c>
      <c r="L13" s="479">
        <f>'[2]10-ChuChuyen'!L13+'[3]10-ChuChuyen'!L13+'[4]10-ChuChuyen'!L13+'[5]10-ChuChuyen'!L13+'[6]10-ChuChuyen'!L13+'[7]10-ChuChuyen'!L13+'[8]10-ChuChuyen'!L13+'[9]10-ChuChuyen'!L13+'[10]10-ChuChuyen'!L13+'[11]10-ChuChuyen'!L13+'[12]10-ChuChuyen'!L13+'[13]10-ChuChuyen'!L13+'[14]10-ChuChuyen'!L13+'[15]10-ChuChuyen'!L13</f>
        <v>0</v>
      </c>
      <c r="M13" s="479">
        <f>'[2]10-ChuChuyen'!M13+'[3]10-ChuChuyen'!M13+'[4]10-ChuChuyen'!M13+'[5]10-ChuChuyen'!M13+'[6]10-ChuChuyen'!M13+'[7]10-ChuChuyen'!M13+'[8]10-ChuChuyen'!M13+'[9]10-ChuChuyen'!M13+'[10]10-ChuChuyen'!M13+'[11]10-ChuChuyen'!M13+'[12]10-ChuChuyen'!M13+'[13]10-ChuChuyen'!M13+'[14]10-ChuChuyen'!M13+'[15]10-ChuChuyen'!M13</f>
        <v>0</v>
      </c>
      <c r="N13" s="479">
        <f>'[2]10-ChuChuyen'!N13+'[3]10-ChuChuyen'!N13+'[4]10-ChuChuyen'!N13+'[5]10-ChuChuyen'!N13+'[6]10-ChuChuyen'!N13+'[7]10-ChuChuyen'!N13+'[8]10-ChuChuyen'!N13+'[9]10-ChuChuyen'!N13+'[10]10-ChuChuyen'!N13+'[11]10-ChuChuyen'!N13+'[12]10-ChuChuyen'!N13+'[13]10-ChuChuyen'!N13+'[14]10-ChuChuyen'!N13+'[15]10-ChuChuyen'!N13</f>
        <v>0</v>
      </c>
      <c r="O13" s="479">
        <f>'[2]10-ChuChuyen'!O13+'[3]10-ChuChuyen'!O13+'[4]10-ChuChuyen'!O13+'[5]10-ChuChuyen'!O13+'[6]10-ChuChuyen'!O13+'[7]10-ChuChuyen'!O13+'[8]10-ChuChuyen'!O13+'[9]10-ChuChuyen'!O13+'[10]10-ChuChuyen'!O13+'[11]10-ChuChuyen'!O13+'[12]10-ChuChuyen'!O13+'[13]10-ChuChuyen'!O13+'[14]10-ChuChuyen'!O13+'[15]10-ChuChuyen'!O13</f>
        <v>0</v>
      </c>
      <c r="P13" s="479">
        <f>'[2]10-ChuChuyen'!P13+'[3]10-ChuChuyen'!P13+'[4]10-ChuChuyen'!P13+'[5]10-ChuChuyen'!P13+'[6]10-ChuChuyen'!P13+'[7]10-ChuChuyen'!P13+'[8]10-ChuChuyen'!P13+'[9]10-ChuChuyen'!P13+'[10]10-ChuChuyen'!P13+'[11]10-ChuChuyen'!P13+'[12]10-ChuChuyen'!P13+'[13]10-ChuChuyen'!P13+'[14]10-ChuChuyen'!P13+'[15]10-ChuChuyen'!P13</f>
        <v>0</v>
      </c>
      <c r="Q13" s="479">
        <f>'[2]10-ChuChuyen'!Q13+'[3]10-ChuChuyen'!Q13+'[4]10-ChuChuyen'!Q13+'[5]10-ChuChuyen'!Q13+'[6]10-ChuChuyen'!Q13+'[7]10-ChuChuyen'!Q13+'[8]10-ChuChuyen'!Q13+'[9]10-ChuChuyen'!Q13+'[10]10-ChuChuyen'!Q13+'[11]10-ChuChuyen'!Q13+'[12]10-ChuChuyen'!Q13+'[13]10-ChuChuyen'!Q13+'[14]10-ChuChuyen'!Q13+'[15]10-ChuChuyen'!Q13</f>
        <v>0</v>
      </c>
      <c r="R13" s="479">
        <f>'[2]10-ChuChuyen'!R13+'[3]10-ChuChuyen'!R13+'[4]10-ChuChuyen'!R13+'[5]10-ChuChuyen'!R13+'[6]10-ChuChuyen'!R13+'[7]10-ChuChuyen'!R13+'[8]10-ChuChuyen'!R13+'[9]10-ChuChuyen'!R13+'[10]10-ChuChuyen'!R13+'[11]10-ChuChuyen'!R13+'[12]10-ChuChuyen'!R13+'[13]10-ChuChuyen'!R13+'[14]10-ChuChuyen'!R13+'[15]10-ChuChuyen'!R13</f>
        <v>0</v>
      </c>
      <c r="S13" s="479">
        <f>'[2]10-ChuChuyen'!S13+'[3]10-ChuChuyen'!S13+'[4]10-ChuChuyen'!S13+'[5]10-ChuChuyen'!S13+'[6]10-ChuChuyen'!S13+'[7]10-ChuChuyen'!S13+'[8]10-ChuChuyen'!S13+'[9]10-ChuChuyen'!S13+'[10]10-ChuChuyen'!S13+'[11]10-ChuChuyen'!S13+'[12]10-ChuChuyen'!S13+'[13]10-ChuChuyen'!S13+'[14]10-ChuChuyen'!S13+'[15]10-ChuChuyen'!S13</f>
        <v>0</v>
      </c>
      <c r="T13" s="479">
        <f>'[2]10-ChuChuyen'!T13+'[3]10-ChuChuyen'!T13+'[4]10-ChuChuyen'!T13+'[5]10-ChuChuyen'!T13+'[6]10-ChuChuyen'!T13+'[7]10-ChuChuyen'!T13+'[8]10-ChuChuyen'!T13+'[9]10-ChuChuyen'!T13+'[10]10-ChuChuyen'!T13+'[11]10-ChuChuyen'!T13+'[12]10-ChuChuyen'!T13+'[13]10-ChuChuyen'!T13+'[14]10-ChuChuyen'!T13+'[15]10-ChuChuyen'!T13</f>
        <v>0</v>
      </c>
      <c r="U13" s="479">
        <f>'[2]10-ChuChuyen'!U13+'[3]10-ChuChuyen'!U13+'[4]10-ChuChuyen'!U13+'[5]10-ChuChuyen'!U13+'[6]10-ChuChuyen'!U13+'[7]10-ChuChuyen'!U13+'[8]10-ChuChuyen'!U13+'[9]10-ChuChuyen'!U13+'[10]10-ChuChuyen'!U13+'[11]10-ChuChuyen'!U13+'[12]10-ChuChuyen'!U13+'[13]10-ChuChuyen'!U13+'[14]10-ChuChuyen'!U13+'[15]10-ChuChuyen'!U13</f>
        <v>0</v>
      </c>
      <c r="V13" s="479">
        <f>'[2]10-ChuChuyen'!V13+'[3]10-ChuChuyen'!V13+'[4]10-ChuChuyen'!V13+'[5]10-ChuChuyen'!V13+'[6]10-ChuChuyen'!V13+'[7]10-ChuChuyen'!V13+'[8]10-ChuChuyen'!V13+'[9]10-ChuChuyen'!V13+'[10]10-ChuChuyen'!V13+'[11]10-ChuChuyen'!V13+'[12]10-ChuChuyen'!V13+'[13]10-ChuChuyen'!V13+'[14]10-ChuChuyen'!V13+'[15]10-ChuChuyen'!V13</f>
        <v>0</v>
      </c>
      <c r="W13" s="479">
        <f>'[2]10-ChuChuyen'!W13+'[3]10-ChuChuyen'!W13+'[4]10-ChuChuyen'!W13+'[5]10-ChuChuyen'!W13+'[6]10-ChuChuyen'!W13+'[7]10-ChuChuyen'!W13+'[8]10-ChuChuyen'!W13+'[9]10-ChuChuyen'!W13+'[10]10-ChuChuyen'!W13+'[11]10-ChuChuyen'!W13+'[12]10-ChuChuyen'!W13+'[13]10-ChuChuyen'!W13+'[14]10-ChuChuyen'!W13+'[15]10-ChuChuyen'!W13</f>
        <v>0</v>
      </c>
      <c r="X13" s="479">
        <f>'[2]10-ChuChuyen'!X13+'[3]10-ChuChuyen'!X13+'[4]10-ChuChuyen'!X13+'[5]10-ChuChuyen'!X13+'[6]10-ChuChuyen'!X13+'[7]10-ChuChuyen'!X13+'[8]10-ChuChuyen'!X13+'[9]10-ChuChuyen'!X13+'[10]10-ChuChuyen'!X13+'[11]10-ChuChuyen'!X13+'[12]10-ChuChuyen'!X13+'[13]10-ChuChuyen'!X13+'[14]10-ChuChuyen'!X13+'[15]10-ChuChuyen'!X13</f>
        <v>0</v>
      </c>
      <c r="Y13" s="479">
        <f>'[2]10-ChuChuyen'!Y13+'[3]10-ChuChuyen'!Y13+'[4]10-ChuChuyen'!Y13+'[5]10-ChuChuyen'!Y13+'[6]10-ChuChuyen'!Y13+'[7]10-ChuChuyen'!Y13+'[8]10-ChuChuyen'!Y13+'[9]10-ChuChuyen'!Y13+'[10]10-ChuChuyen'!Y13+'[11]10-ChuChuyen'!Y13+'[12]10-ChuChuyen'!Y13+'[13]10-ChuChuyen'!Y13+'[14]10-ChuChuyen'!Y13+'[15]10-ChuChuyen'!Y13</f>
        <v>0</v>
      </c>
      <c r="Z13" s="479">
        <f>'[2]10-ChuChuyen'!Z13+'[3]10-ChuChuyen'!Z13+'[4]10-ChuChuyen'!Z13+'[5]10-ChuChuyen'!Z13+'[6]10-ChuChuyen'!Z13+'[7]10-ChuChuyen'!Z13+'[8]10-ChuChuyen'!Z13+'[9]10-ChuChuyen'!Z13+'[10]10-ChuChuyen'!Z13+'[11]10-ChuChuyen'!Z13+'[12]10-ChuChuyen'!Z13+'[13]10-ChuChuyen'!Z13+'[14]10-ChuChuyen'!Z13+'[15]10-ChuChuyen'!Z13</f>
        <v>0</v>
      </c>
      <c r="AA13" s="479">
        <f>'[2]10-ChuChuyen'!AA13+'[3]10-ChuChuyen'!AA13+'[4]10-ChuChuyen'!AA13+'[5]10-ChuChuyen'!AA13+'[6]10-ChuChuyen'!AA13+'[7]10-ChuChuyen'!AA13+'[8]10-ChuChuyen'!AA13+'[9]10-ChuChuyen'!AA13+'[10]10-ChuChuyen'!AA13+'[11]10-ChuChuyen'!AA13+'[12]10-ChuChuyen'!AA13+'[13]10-ChuChuyen'!AA13+'[14]10-ChuChuyen'!AA13+'[15]10-ChuChuyen'!AA13</f>
        <v>0</v>
      </c>
      <c r="AB13" s="479">
        <f>'[2]10-ChuChuyen'!AB13+'[3]10-ChuChuyen'!AB13+'[4]10-ChuChuyen'!AB13+'[5]10-ChuChuyen'!AB13+'[6]10-ChuChuyen'!AB13+'[7]10-ChuChuyen'!AB13+'[8]10-ChuChuyen'!AB13+'[9]10-ChuChuyen'!AB13+'[10]10-ChuChuyen'!AB13+'[11]10-ChuChuyen'!AB13+'[12]10-ChuChuyen'!AB13+'[13]10-ChuChuyen'!AB13+'[14]10-ChuChuyen'!AB13+'[15]10-ChuChuyen'!AB13</f>
        <v>0</v>
      </c>
      <c r="AC13" s="479">
        <f>'[2]10-ChuChuyen'!AC13+'[3]10-ChuChuyen'!AC13+'[4]10-ChuChuyen'!AC13+'[5]10-ChuChuyen'!AC13+'[6]10-ChuChuyen'!AC13+'[7]10-ChuChuyen'!AC13+'[8]10-ChuChuyen'!AC13+'[9]10-ChuChuyen'!AC13+'[10]10-ChuChuyen'!AC13+'[11]10-ChuChuyen'!AC13+'[12]10-ChuChuyen'!AC13+'[13]10-ChuChuyen'!AC13+'[14]10-ChuChuyen'!AC13+'[15]10-ChuChuyen'!AC13</f>
        <v>0</v>
      </c>
      <c r="AD13" s="479">
        <f>'[2]10-ChuChuyen'!AD13+'[3]10-ChuChuyen'!AD13+'[4]10-ChuChuyen'!AD13+'[5]10-ChuChuyen'!AD13+'[6]10-ChuChuyen'!AD13+'[7]10-ChuChuyen'!AD13+'[8]10-ChuChuyen'!AD13+'[9]10-ChuChuyen'!AD13+'[10]10-ChuChuyen'!AD13+'[11]10-ChuChuyen'!AD13+'[12]10-ChuChuyen'!AD13+'[13]10-ChuChuyen'!AD13+'[14]10-ChuChuyen'!AD13+'[15]10-ChuChuyen'!AD13</f>
        <v>0</v>
      </c>
      <c r="AE13" s="479">
        <f>'[2]10-ChuChuyen'!AE13+'[3]10-ChuChuyen'!AE13+'[4]10-ChuChuyen'!AE13+'[5]10-ChuChuyen'!AE13+'[6]10-ChuChuyen'!AE13+'[7]10-ChuChuyen'!AE13+'[8]10-ChuChuyen'!AE13+'[9]10-ChuChuyen'!AE13+'[10]10-ChuChuyen'!AE13+'[11]10-ChuChuyen'!AE13+'[12]10-ChuChuyen'!AE13+'[13]10-ChuChuyen'!AE13+'[14]10-ChuChuyen'!AE13+'[15]10-ChuChuyen'!AE13</f>
        <v>0</v>
      </c>
      <c r="AF13" s="435">
        <f>J35</f>
        <v>0</v>
      </c>
    </row>
    <row r="14" spans="1:32" s="136" customFormat="1" ht="21.75" customHeight="1">
      <c r="A14" s="147" t="s">
        <v>82</v>
      </c>
      <c r="B14" s="199" t="s">
        <v>206</v>
      </c>
      <c r="C14" s="56" t="s">
        <v>23</v>
      </c>
      <c r="D14" s="478">
        <f>'[2]10-ChuChuyen'!D14+'[3]10-ChuChuyen'!D14+'[4]10-ChuChuyen'!D14+'[5]10-ChuChuyen'!D14+'[6]10-ChuChuyen'!D14+'[7]10-ChuChuyen'!D14+'[8]10-ChuChuyen'!D14+'[9]10-ChuChuyen'!D14+'[10]10-ChuChuyen'!D14+'[11]10-ChuChuyen'!D14+'[12]10-ChuChuyen'!D14+'[13]10-ChuChuyen'!D14+'[14]10-ChuChuyen'!D14+'[15]10-ChuChuyen'!D14</f>
        <v>550.0653</v>
      </c>
      <c r="E14" s="479">
        <f>'[2]10-ChuChuyen'!E14+'[3]10-ChuChuyen'!E14+'[4]10-ChuChuyen'!E14+'[5]10-ChuChuyen'!E14+'[6]10-ChuChuyen'!E14+'[7]10-ChuChuyen'!E14+'[8]10-ChuChuyen'!E14+'[9]10-ChuChuyen'!E14+'[10]10-ChuChuyen'!E14+'[11]10-ChuChuyen'!E14+'[12]10-ChuChuyen'!E14+'[13]10-ChuChuyen'!E14+'[14]10-ChuChuyen'!E14+'[15]10-ChuChuyen'!E14</f>
        <v>0</v>
      </c>
      <c r="F14" s="479">
        <f>'[2]10-ChuChuyen'!F14+'[3]10-ChuChuyen'!F14+'[4]10-ChuChuyen'!F14+'[5]10-ChuChuyen'!F14+'[6]10-ChuChuyen'!F14+'[7]10-ChuChuyen'!F14+'[8]10-ChuChuyen'!F14+'[9]10-ChuChuyen'!F14+'[10]10-ChuChuyen'!F14+'[11]10-ChuChuyen'!F14+'[12]10-ChuChuyen'!F14+'[13]10-ChuChuyen'!F14+'[14]10-ChuChuyen'!F14+'[15]10-ChuChuyen'!F14</f>
        <v>0</v>
      </c>
      <c r="G14" s="479">
        <f>'[2]10-ChuChuyen'!G14+'[3]10-ChuChuyen'!G14+'[4]10-ChuChuyen'!G14+'[5]10-ChuChuyen'!G14+'[6]10-ChuChuyen'!G14+'[7]10-ChuChuyen'!G14+'[8]10-ChuChuyen'!G14+'[9]10-ChuChuyen'!G14+'[10]10-ChuChuyen'!G14+'[11]10-ChuChuyen'!G14+'[12]10-ChuChuyen'!G14+'[13]10-ChuChuyen'!G14+'[14]10-ChuChuyen'!G14+'[15]10-ChuChuyen'!G14</f>
        <v>0</v>
      </c>
      <c r="H14" s="479">
        <f>'[2]10-ChuChuyen'!H14+'[3]10-ChuChuyen'!H14+'[4]10-ChuChuyen'!H14+'[5]10-ChuChuyen'!H14+'[6]10-ChuChuyen'!H14+'[7]10-ChuChuyen'!H14+'[8]10-ChuChuyen'!H14+'[9]10-ChuChuyen'!H14+'[10]10-ChuChuyen'!H14+'[11]10-ChuChuyen'!H14+'[12]10-ChuChuyen'!H14+'[13]10-ChuChuyen'!H14+'[14]10-ChuChuyen'!H14+'[15]10-ChuChuyen'!H14</f>
        <v>0</v>
      </c>
      <c r="I14" s="479">
        <f>'[2]10-ChuChuyen'!I14+'[3]10-ChuChuyen'!I14+'[4]10-ChuChuyen'!I14+'[5]10-ChuChuyen'!I14+'[6]10-ChuChuyen'!I14+'[7]10-ChuChuyen'!I14+'[8]10-ChuChuyen'!I14+'[9]10-ChuChuyen'!I14+'[10]10-ChuChuyen'!I14+'[11]10-ChuChuyen'!I14+'[12]10-ChuChuyen'!I14+'[13]10-ChuChuyen'!I14+'[14]10-ChuChuyen'!I14+'[15]10-ChuChuyen'!I14</f>
        <v>0</v>
      </c>
      <c r="J14" s="479">
        <f>'[2]10-ChuChuyen'!J14+'[3]10-ChuChuyen'!J14+'[4]10-ChuChuyen'!J14+'[5]10-ChuChuyen'!J14+'[6]10-ChuChuyen'!J14+'[7]10-ChuChuyen'!J14+'[8]10-ChuChuyen'!J14+'[9]10-ChuChuyen'!J14+'[10]10-ChuChuyen'!J14+'[11]10-ChuChuyen'!J14+'[12]10-ChuChuyen'!J14+'[13]10-ChuChuyen'!J14+'[14]10-ChuChuyen'!J14+'[15]10-ChuChuyen'!J14</f>
        <v>0</v>
      </c>
      <c r="K14" s="480">
        <f>$D14-(SUM($E14:$J14)+SUM($L14:$AE14))</f>
        <v>549.5595999999999</v>
      </c>
      <c r="L14" s="479">
        <f>'[2]10-ChuChuyen'!L14+'[3]10-ChuChuyen'!L14+'[4]10-ChuChuyen'!L14+'[5]10-ChuChuyen'!L14+'[6]10-ChuChuyen'!L14+'[7]10-ChuChuyen'!L14+'[8]10-ChuChuyen'!L14+'[9]10-ChuChuyen'!L14+'[10]10-ChuChuyen'!L14+'[11]10-ChuChuyen'!L14+'[12]10-ChuChuyen'!L14+'[13]10-ChuChuyen'!L14+'[14]10-ChuChuyen'!L14+'[15]10-ChuChuyen'!L14</f>
        <v>0</v>
      </c>
      <c r="M14" s="479">
        <f>'[2]10-ChuChuyen'!M14+'[3]10-ChuChuyen'!M14+'[4]10-ChuChuyen'!M14+'[5]10-ChuChuyen'!M14+'[6]10-ChuChuyen'!M14+'[7]10-ChuChuyen'!M14+'[8]10-ChuChuyen'!M14+'[9]10-ChuChuyen'!M14+'[10]10-ChuChuyen'!M14+'[11]10-ChuChuyen'!M14+'[12]10-ChuChuyen'!M14+'[13]10-ChuChuyen'!M14+'[14]10-ChuChuyen'!M14+'[15]10-ChuChuyen'!M14</f>
        <v>0</v>
      </c>
      <c r="N14" s="479">
        <f>'[2]10-ChuChuyen'!N14+'[3]10-ChuChuyen'!N14+'[4]10-ChuChuyen'!N14+'[5]10-ChuChuyen'!N14+'[6]10-ChuChuyen'!N14+'[7]10-ChuChuyen'!N14+'[8]10-ChuChuyen'!N14+'[9]10-ChuChuyen'!N14+'[10]10-ChuChuyen'!N14+'[11]10-ChuChuyen'!N14+'[12]10-ChuChuyen'!N14+'[13]10-ChuChuyen'!N14+'[14]10-ChuChuyen'!N14+'[15]10-ChuChuyen'!N14</f>
        <v>0</v>
      </c>
      <c r="O14" s="479">
        <f>'[2]10-ChuChuyen'!O14+'[3]10-ChuChuyen'!O14+'[4]10-ChuChuyen'!O14+'[5]10-ChuChuyen'!O14+'[6]10-ChuChuyen'!O14+'[7]10-ChuChuyen'!O14+'[8]10-ChuChuyen'!O14+'[9]10-ChuChuyen'!O14+'[10]10-ChuChuyen'!O14+'[11]10-ChuChuyen'!O14+'[12]10-ChuChuyen'!O14+'[13]10-ChuChuyen'!O14+'[14]10-ChuChuyen'!O14+'[15]10-ChuChuyen'!O14</f>
        <v>0</v>
      </c>
      <c r="P14" s="479">
        <f>'[2]10-ChuChuyen'!P14+'[3]10-ChuChuyen'!P14+'[4]10-ChuChuyen'!P14+'[5]10-ChuChuyen'!P14+'[6]10-ChuChuyen'!P14+'[7]10-ChuChuyen'!P14+'[8]10-ChuChuyen'!P14+'[9]10-ChuChuyen'!P14+'[10]10-ChuChuyen'!P14+'[11]10-ChuChuyen'!P14+'[12]10-ChuChuyen'!P14+'[13]10-ChuChuyen'!P14+'[14]10-ChuChuyen'!P14+'[15]10-ChuChuyen'!P14</f>
        <v>0</v>
      </c>
      <c r="Q14" s="479">
        <f>'[2]10-ChuChuyen'!Q14+'[3]10-ChuChuyen'!Q14+'[4]10-ChuChuyen'!Q14+'[5]10-ChuChuyen'!Q14+'[6]10-ChuChuyen'!Q14+'[7]10-ChuChuyen'!Q14+'[8]10-ChuChuyen'!Q14+'[9]10-ChuChuyen'!Q14+'[10]10-ChuChuyen'!Q14+'[11]10-ChuChuyen'!Q14+'[12]10-ChuChuyen'!Q14+'[13]10-ChuChuyen'!Q14+'[14]10-ChuChuyen'!Q14+'[15]10-ChuChuyen'!Q14</f>
        <v>0</v>
      </c>
      <c r="R14" s="479">
        <f>'[2]10-ChuChuyen'!R14+'[3]10-ChuChuyen'!R14+'[4]10-ChuChuyen'!R14+'[5]10-ChuChuyen'!R14+'[6]10-ChuChuyen'!R14+'[7]10-ChuChuyen'!R14+'[8]10-ChuChuyen'!R14+'[9]10-ChuChuyen'!R14+'[10]10-ChuChuyen'!R14+'[11]10-ChuChuyen'!R14+'[12]10-ChuChuyen'!R14+'[13]10-ChuChuyen'!R14+'[14]10-ChuChuyen'!R14+'[15]10-ChuChuyen'!R14</f>
        <v>0</v>
      </c>
      <c r="S14" s="479">
        <f>'[2]10-ChuChuyen'!S14+'[3]10-ChuChuyen'!S14+'[4]10-ChuChuyen'!S14+'[5]10-ChuChuyen'!S14+'[6]10-ChuChuyen'!S14+'[7]10-ChuChuyen'!S14+'[8]10-ChuChuyen'!S14+'[9]10-ChuChuyen'!S14+'[10]10-ChuChuyen'!S14+'[11]10-ChuChuyen'!S14+'[12]10-ChuChuyen'!S14+'[13]10-ChuChuyen'!S14+'[14]10-ChuChuyen'!S14+'[15]10-ChuChuyen'!S14</f>
        <v>0.1875</v>
      </c>
      <c r="T14" s="479">
        <f>'[2]10-ChuChuyen'!T14+'[3]10-ChuChuyen'!T14+'[4]10-ChuChuyen'!T14+'[5]10-ChuChuyen'!T14+'[6]10-ChuChuyen'!T14+'[7]10-ChuChuyen'!T14+'[8]10-ChuChuyen'!T14+'[9]10-ChuChuyen'!T14+'[10]10-ChuChuyen'!T14+'[11]10-ChuChuyen'!T14+'[12]10-ChuChuyen'!T14+'[13]10-ChuChuyen'!T14+'[14]10-ChuChuyen'!T14+'[15]10-ChuChuyen'!T14</f>
        <v>0</v>
      </c>
      <c r="U14" s="479">
        <f>'[2]10-ChuChuyen'!U14+'[3]10-ChuChuyen'!U14+'[4]10-ChuChuyen'!U14+'[5]10-ChuChuyen'!U14+'[6]10-ChuChuyen'!U14+'[7]10-ChuChuyen'!U14+'[8]10-ChuChuyen'!U14+'[9]10-ChuChuyen'!U14+'[10]10-ChuChuyen'!U14+'[11]10-ChuChuyen'!U14+'[12]10-ChuChuyen'!U14+'[13]10-ChuChuyen'!U14+'[14]10-ChuChuyen'!U14+'[15]10-ChuChuyen'!U14</f>
        <v>0.3182</v>
      </c>
      <c r="V14" s="479">
        <f>'[2]10-ChuChuyen'!V14+'[3]10-ChuChuyen'!V14+'[4]10-ChuChuyen'!V14+'[5]10-ChuChuyen'!V14+'[6]10-ChuChuyen'!V14+'[7]10-ChuChuyen'!V14+'[8]10-ChuChuyen'!V14+'[9]10-ChuChuyen'!V14+'[10]10-ChuChuyen'!V14+'[11]10-ChuChuyen'!V14+'[12]10-ChuChuyen'!V14+'[13]10-ChuChuyen'!V14+'[14]10-ChuChuyen'!V14+'[15]10-ChuChuyen'!V14</f>
        <v>0</v>
      </c>
      <c r="W14" s="479">
        <f>'[2]10-ChuChuyen'!W14+'[3]10-ChuChuyen'!W14+'[4]10-ChuChuyen'!W14+'[5]10-ChuChuyen'!W14+'[6]10-ChuChuyen'!W14+'[7]10-ChuChuyen'!W14+'[8]10-ChuChuyen'!W14+'[9]10-ChuChuyen'!W14+'[10]10-ChuChuyen'!W14+'[11]10-ChuChuyen'!W14+'[12]10-ChuChuyen'!W14+'[13]10-ChuChuyen'!W14+'[14]10-ChuChuyen'!W14+'[15]10-ChuChuyen'!W14</f>
        <v>0</v>
      </c>
      <c r="X14" s="479">
        <f>'[2]10-ChuChuyen'!X14+'[3]10-ChuChuyen'!X14+'[4]10-ChuChuyen'!X14+'[5]10-ChuChuyen'!X14+'[6]10-ChuChuyen'!X14+'[7]10-ChuChuyen'!X14+'[8]10-ChuChuyen'!X14+'[9]10-ChuChuyen'!X14+'[10]10-ChuChuyen'!X14+'[11]10-ChuChuyen'!X14+'[12]10-ChuChuyen'!X14+'[13]10-ChuChuyen'!X14+'[14]10-ChuChuyen'!X14+'[15]10-ChuChuyen'!X14</f>
        <v>0</v>
      </c>
      <c r="Y14" s="479">
        <f>'[2]10-ChuChuyen'!Y14+'[3]10-ChuChuyen'!Y14+'[4]10-ChuChuyen'!Y14+'[5]10-ChuChuyen'!Y14+'[6]10-ChuChuyen'!Y14+'[7]10-ChuChuyen'!Y14+'[8]10-ChuChuyen'!Y14+'[9]10-ChuChuyen'!Y14+'[10]10-ChuChuyen'!Y14+'[11]10-ChuChuyen'!Y14+'[12]10-ChuChuyen'!Y14+'[13]10-ChuChuyen'!Y14+'[14]10-ChuChuyen'!Y14+'[15]10-ChuChuyen'!Y14</f>
        <v>0</v>
      </c>
      <c r="Z14" s="479">
        <f>'[2]10-ChuChuyen'!Z14+'[3]10-ChuChuyen'!Z14+'[4]10-ChuChuyen'!Z14+'[5]10-ChuChuyen'!Z14+'[6]10-ChuChuyen'!Z14+'[7]10-ChuChuyen'!Z14+'[8]10-ChuChuyen'!Z14+'[9]10-ChuChuyen'!Z14+'[10]10-ChuChuyen'!Z14+'[11]10-ChuChuyen'!Z14+'[12]10-ChuChuyen'!Z14+'[13]10-ChuChuyen'!Z14+'[14]10-ChuChuyen'!Z14+'[15]10-ChuChuyen'!Z14</f>
        <v>0</v>
      </c>
      <c r="AA14" s="479">
        <f>'[2]10-ChuChuyen'!AA14+'[3]10-ChuChuyen'!AA14+'[4]10-ChuChuyen'!AA14+'[5]10-ChuChuyen'!AA14+'[6]10-ChuChuyen'!AA14+'[7]10-ChuChuyen'!AA14+'[8]10-ChuChuyen'!AA14+'[9]10-ChuChuyen'!AA14+'[10]10-ChuChuyen'!AA14+'[11]10-ChuChuyen'!AA14+'[12]10-ChuChuyen'!AA14+'[13]10-ChuChuyen'!AA14+'[14]10-ChuChuyen'!AA14+'[15]10-ChuChuyen'!AA14</f>
        <v>0</v>
      </c>
      <c r="AB14" s="479">
        <f>'[2]10-ChuChuyen'!AB14+'[3]10-ChuChuyen'!AB14+'[4]10-ChuChuyen'!AB14+'[5]10-ChuChuyen'!AB14+'[6]10-ChuChuyen'!AB14+'[7]10-ChuChuyen'!AB14+'[8]10-ChuChuyen'!AB14+'[9]10-ChuChuyen'!AB14+'[10]10-ChuChuyen'!AB14+'[11]10-ChuChuyen'!AB14+'[12]10-ChuChuyen'!AB14+'[13]10-ChuChuyen'!AB14+'[14]10-ChuChuyen'!AB14+'[15]10-ChuChuyen'!AB14</f>
        <v>0</v>
      </c>
      <c r="AC14" s="479">
        <f>'[2]10-ChuChuyen'!AC14+'[3]10-ChuChuyen'!AC14+'[4]10-ChuChuyen'!AC14+'[5]10-ChuChuyen'!AC14+'[6]10-ChuChuyen'!AC14+'[7]10-ChuChuyen'!AC14+'[8]10-ChuChuyen'!AC14+'[9]10-ChuChuyen'!AC14+'[10]10-ChuChuyen'!AC14+'[11]10-ChuChuyen'!AC14+'[12]10-ChuChuyen'!AC14+'[13]10-ChuChuyen'!AC14+'[14]10-ChuChuyen'!AC14+'[15]10-ChuChuyen'!AC14</f>
        <v>0</v>
      </c>
      <c r="AD14" s="479">
        <f>'[2]10-ChuChuyen'!AD14+'[3]10-ChuChuyen'!AD14+'[4]10-ChuChuyen'!AD14+'[5]10-ChuChuyen'!AD14+'[6]10-ChuChuyen'!AD14+'[7]10-ChuChuyen'!AD14+'[8]10-ChuChuyen'!AD14+'[9]10-ChuChuyen'!AD14+'[10]10-ChuChuyen'!AD14+'[11]10-ChuChuyen'!AD14+'[12]10-ChuChuyen'!AD14+'[13]10-ChuChuyen'!AD14+'[14]10-ChuChuyen'!AD14+'[15]10-ChuChuyen'!AD14</f>
        <v>0</v>
      </c>
      <c r="AE14" s="479">
        <f>'[2]10-ChuChuyen'!AE14+'[3]10-ChuChuyen'!AE14+'[4]10-ChuChuyen'!AE14+'[5]10-ChuChuyen'!AE14+'[6]10-ChuChuyen'!AE14+'[7]10-ChuChuyen'!AE14+'[8]10-ChuChuyen'!AE14+'[9]10-ChuChuyen'!AE14+'[10]10-ChuChuyen'!AE14+'[11]10-ChuChuyen'!AE14+'[12]10-ChuChuyen'!AE14+'[13]10-ChuChuyen'!AE14+'[14]10-ChuChuyen'!AE14+'[15]10-ChuChuyen'!AE14</f>
        <v>0</v>
      </c>
      <c r="AF14" s="435">
        <f>K35</f>
        <v>549.5595999999999</v>
      </c>
    </row>
    <row r="15" spans="1:32" s="136" customFormat="1" ht="21.75" customHeight="1">
      <c r="A15" s="147" t="s">
        <v>84</v>
      </c>
      <c r="B15" s="199" t="s">
        <v>85</v>
      </c>
      <c r="C15" s="56" t="s">
        <v>86</v>
      </c>
      <c r="D15" s="478">
        <f>'[2]10-ChuChuyen'!D15+'[3]10-ChuChuyen'!D15+'[4]10-ChuChuyen'!D15+'[5]10-ChuChuyen'!D15+'[6]10-ChuChuyen'!D15+'[7]10-ChuChuyen'!D15+'[8]10-ChuChuyen'!D15+'[9]10-ChuChuyen'!D15+'[10]10-ChuChuyen'!D15+'[11]10-ChuChuyen'!D15+'[12]10-ChuChuyen'!D15+'[13]10-ChuChuyen'!D15+'[14]10-ChuChuyen'!D15+'[15]10-ChuChuyen'!D15</f>
        <v>0</v>
      </c>
      <c r="E15" s="479">
        <f>'[2]10-ChuChuyen'!E15+'[3]10-ChuChuyen'!E15+'[4]10-ChuChuyen'!E15+'[5]10-ChuChuyen'!E15+'[6]10-ChuChuyen'!E15+'[7]10-ChuChuyen'!E15+'[8]10-ChuChuyen'!E15+'[9]10-ChuChuyen'!E15+'[10]10-ChuChuyen'!E15+'[11]10-ChuChuyen'!E15+'[12]10-ChuChuyen'!E15+'[13]10-ChuChuyen'!E15+'[14]10-ChuChuyen'!E15+'[15]10-ChuChuyen'!E15</f>
        <v>0</v>
      </c>
      <c r="F15" s="479">
        <f>'[2]10-ChuChuyen'!F15+'[3]10-ChuChuyen'!F15+'[4]10-ChuChuyen'!F15+'[5]10-ChuChuyen'!F15+'[6]10-ChuChuyen'!F15+'[7]10-ChuChuyen'!F15+'[8]10-ChuChuyen'!F15+'[9]10-ChuChuyen'!F15+'[10]10-ChuChuyen'!F15+'[11]10-ChuChuyen'!F15+'[12]10-ChuChuyen'!F15+'[13]10-ChuChuyen'!F15+'[14]10-ChuChuyen'!F15+'[15]10-ChuChuyen'!F15</f>
        <v>0</v>
      </c>
      <c r="G15" s="479">
        <f>'[2]10-ChuChuyen'!G15+'[3]10-ChuChuyen'!G15+'[4]10-ChuChuyen'!G15+'[5]10-ChuChuyen'!G15+'[6]10-ChuChuyen'!G15+'[7]10-ChuChuyen'!G15+'[8]10-ChuChuyen'!G15+'[9]10-ChuChuyen'!G15+'[10]10-ChuChuyen'!G15+'[11]10-ChuChuyen'!G15+'[12]10-ChuChuyen'!G15+'[13]10-ChuChuyen'!G15+'[14]10-ChuChuyen'!G15+'[15]10-ChuChuyen'!G15</f>
        <v>0</v>
      </c>
      <c r="H15" s="479">
        <f>'[2]10-ChuChuyen'!H15+'[3]10-ChuChuyen'!H15+'[4]10-ChuChuyen'!H15+'[5]10-ChuChuyen'!H15+'[6]10-ChuChuyen'!H15+'[7]10-ChuChuyen'!H15+'[8]10-ChuChuyen'!H15+'[9]10-ChuChuyen'!H15+'[10]10-ChuChuyen'!H15+'[11]10-ChuChuyen'!H15+'[12]10-ChuChuyen'!H15+'[13]10-ChuChuyen'!H15+'[14]10-ChuChuyen'!H15+'[15]10-ChuChuyen'!H15</f>
        <v>0</v>
      </c>
      <c r="I15" s="479">
        <f>'[2]10-ChuChuyen'!I15+'[3]10-ChuChuyen'!I15+'[4]10-ChuChuyen'!I15+'[5]10-ChuChuyen'!I15+'[6]10-ChuChuyen'!I15+'[7]10-ChuChuyen'!I15+'[8]10-ChuChuyen'!I15+'[9]10-ChuChuyen'!I15+'[10]10-ChuChuyen'!I15+'[11]10-ChuChuyen'!I15+'[12]10-ChuChuyen'!I15+'[13]10-ChuChuyen'!I15+'[14]10-ChuChuyen'!I15+'[15]10-ChuChuyen'!I15</f>
        <v>0</v>
      </c>
      <c r="J15" s="479">
        <f>'[2]10-ChuChuyen'!J15+'[3]10-ChuChuyen'!J15+'[4]10-ChuChuyen'!J15+'[5]10-ChuChuyen'!J15+'[6]10-ChuChuyen'!J15+'[7]10-ChuChuyen'!J15+'[8]10-ChuChuyen'!J15+'[9]10-ChuChuyen'!J15+'[10]10-ChuChuyen'!J15+'[11]10-ChuChuyen'!J15+'[12]10-ChuChuyen'!J15+'[13]10-ChuChuyen'!J15+'[14]10-ChuChuyen'!J15+'[15]10-ChuChuyen'!J15</f>
        <v>0</v>
      </c>
      <c r="K15" s="479">
        <f>'[2]10-ChuChuyen'!K15+'[3]10-ChuChuyen'!K15+'[4]10-ChuChuyen'!K15+'[5]10-ChuChuyen'!K15+'[6]10-ChuChuyen'!K15+'[7]10-ChuChuyen'!K15+'[8]10-ChuChuyen'!K15+'[9]10-ChuChuyen'!K15+'[10]10-ChuChuyen'!K15+'[11]10-ChuChuyen'!K15+'[12]10-ChuChuyen'!K15+'[13]10-ChuChuyen'!K15+'[14]10-ChuChuyen'!K15+'[15]10-ChuChuyen'!K15</f>
        <v>0</v>
      </c>
      <c r="L15" s="480">
        <f>$D15-(SUM($E15:$K15)+SUM($M15:$AE15))</f>
        <v>0</v>
      </c>
      <c r="M15" s="479">
        <f>'[2]10-ChuChuyen'!M15+'[3]10-ChuChuyen'!M15+'[4]10-ChuChuyen'!M15+'[5]10-ChuChuyen'!M15+'[6]10-ChuChuyen'!M15+'[7]10-ChuChuyen'!M15+'[8]10-ChuChuyen'!M15+'[9]10-ChuChuyen'!M15+'[10]10-ChuChuyen'!M15+'[11]10-ChuChuyen'!M15+'[12]10-ChuChuyen'!M15+'[13]10-ChuChuyen'!M15+'[14]10-ChuChuyen'!M15+'[15]10-ChuChuyen'!M15</f>
        <v>0</v>
      </c>
      <c r="N15" s="479">
        <f>'[2]10-ChuChuyen'!N15+'[3]10-ChuChuyen'!N15+'[4]10-ChuChuyen'!N15+'[5]10-ChuChuyen'!N15+'[6]10-ChuChuyen'!N15+'[7]10-ChuChuyen'!N15+'[8]10-ChuChuyen'!N15+'[9]10-ChuChuyen'!N15+'[10]10-ChuChuyen'!N15+'[11]10-ChuChuyen'!N15+'[12]10-ChuChuyen'!N15+'[13]10-ChuChuyen'!N15+'[14]10-ChuChuyen'!N15+'[15]10-ChuChuyen'!N15</f>
        <v>0</v>
      </c>
      <c r="O15" s="479">
        <f>'[2]10-ChuChuyen'!O15+'[3]10-ChuChuyen'!O15+'[4]10-ChuChuyen'!O15+'[5]10-ChuChuyen'!O15+'[6]10-ChuChuyen'!O15+'[7]10-ChuChuyen'!O15+'[8]10-ChuChuyen'!O15+'[9]10-ChuChuyen'!O15+'[10]10-ChuChuyen'!O15+'[11]10-ChuChuyen'!O15+'[12]10-ChuChuyen'!O15+'[13]10-ChuChuyen'!O15+'[14]10-ChuChuyen'!O15+'[15]10-ChuChuyen'!O15</f>
        <v>0</v>
      </c>
      <c r="P15" s="479">
        <f>'[2]10-ChuChuyen'!P15+'[3]10-ChuChuyen'!P15+'[4]10-ChuChuyen'!P15+'[5]10-ChuChuyen'!P15+'[6]10-ChuChuyen'!P15+'[7]10-ChuChuyen'!P15+'[8]10-ChuChuyen'!P15+'[9]10-ChuChuyen'!P15+'[10]10-ChuChuyen'!P15+'[11]10-ChuChuyen'!P15+'[12]10-ChuChuyen'!P15+'[13]10-ChuChuyen'!P15+'[14]10-ChuChuyen'!P15+'[15]10-ChuChuyen'!P15</f>
        <v>0</v>
      </c>
      <c r="Q15" s="479">
        <f>'[2]10-ChuChuyen'!Q15+'[3]10-ChuChuyen'!Q15+'[4]10-ChuChuyen'!Q15+'[5]10-ChuChuyen'!Q15+'[6]10-ChuChuyen'!Q15+'[7]10-ChuChuyen'!Q15+'[8]10-ChuChuyen'!Q15+'[9]10-ChuChuyen'!Q15+'[10]10-ChuChuyen'!Q15+'[11]10-ChuChuyen'!Q15+'[12]10-ChuChuyen'!Q15+'[13]10-ChuChuyen'!Q15+'[14]10-ChuChuyen'!Q15+'[15]10-ChuChuyen'!Q15</f>
        <v>0</v>
      </c>
      <c r="R15" s="479">
        <f>'[2]10-ChuChuyen'!R15+'[3]10-ChuChuyen'!R15+'[4]10-ChuChuyen'!R15+'[5]10-ChuChuyen'!R15+'[6]10-ChuChuyen'!R15+'[7]10-ChuChuyen'!R15+'[8]10-ChuChuyen'!R15+'[9]10-ChuChuyen'!R15+'[10]10-ChuChuyen'!R15+'[11]10-ChuChuyen'!R15+'[12]10-ChuChuyen'!R15+'[13]10-ChuChuyen'!R15+'[14]10-ChuChuyen'!R15+'[15]10-ChuChuyen'!R15</f>
        <v>0</v>
      </c>
      <c r="S15" s="479">
        <f>'[2]10-ChuChuyen'!S15+'[3]10-ChuChuyen'!S15+'[4]10-ChuChuyen'!S15+'[5]10-ChuChuyen'!S15+'[6]10-ChuChuyen'!S15+'[7]10-ChuChuyen'!S15+'[8]10-ChuChuyen'!S15+'[9]10-ChuChuyen'!S15+'[10]10-ChuChuyen'!S15+'[11]10-ChuChuyen'!S15+'[12]10-ChuChuyen'!S15+'[13]10-ChuChuyen'!S15+'[14]10-ChuChuyen'!S15+'[15]10-ChuChuyen'!S15</f>
        <v>0</v>
      </c>
      <c r="T15" s="479">
        <f>'[2]10-ChuChuyen'!T15+'[3]10-ChuChuyen'!T15+'[4]10-ChuChuyen'!T15+'[5]10-ChuChuyen'!T15+'[6]10-ChuChuyen'!T15+'[7]10-ChuChuyen'!T15+'[8]10-ChuChuyen'!T15+'[9]10-ChuChuyen'!T15+'[10]10-ChuChuyen'!T15+'[11]10-ChuChuyen'!T15+'[12]10-ChuChuyen'!T15+'[13]10-ChuChuyen'!T15+'[14]10-ChuChuyen'!T15+'[15]10-ChuChuyen'!T15</f>
        <v>0</v>
      </c>
      <c r="U15" s="479">
        <f>'[2]10-ChuChuyen'!U15+'[3]10-ChuChuyen'!U15+'[4]10-ChuChuyen'!U15+'[5]10-ChuChuyen'!U15+'[6]10-ChuChuyen'!U15+'[7]10-ChuChuyen'!U15+'[8]10-ChuChuyen'!U15+'[9]10-ChuChuyen'!U15+'[10]10-ChuChuyen'!U15+'[11]10-ChuChuyen'!U15+'[12]10-ChuChuyen'!U15+'[13]10-ChuChuyen'!U15+'[14]10-ChuChuyen'!U15+'[15]10-ChuChuyen'!U15</f>
        <v>0</v>
      </c>
      <c r="V15" s="479">
        <f>'[2]10-ChuChuyen'!V15+'[3]10-ChuChuyen'!V15+'[4]10-ChuChuyen'!V15+'[5]10-ChuChuyen'!V15+'[6]10-ChuChuyen'!V15+'[7]10-ChuChuyen'!V15+'[8]10-ChuChuyen'!V15+'[9]10-ChuChuyen'!V15+'[10]10-ChuChuyen'!V15+'[11]10-ChuChuyen'!V15+'[12]10-ChuChuyen'!V15+'[13]10-ChuChuyen'!V15+'[14]10-ChuChuyen'!V15+'[15]10-ChuChuyen'!V15</f>
        <v>0</v>
      </c>
      <c r="W15" s="479">
        <f>'[2]10-ChuChuyen'!W15+'[3]10-ChuChuyen'!W15+'[4]10-ChuChuyen'!W15+'[5]10-ChuChuyen'!W15+'[6]10-ChuChuyen'!W15+'[7]10-ChuChuyen'!W15+'[8]10-ChuChuyen'!W15+'[9]10-ChuChuyen'!W15+'[10]10-ChuChuyen'!W15+'[11]10-ChuChuyen'!W15+'[12]10-ChuChuyen'!W15+'[13]10-ChuChuyen'!W15+'[14]10-ChuChuyen'!W15+'[15]10-ChuChuyen'!W15</f>
        <v>0</v>
      </c>
      <c r="X15" s="479">
        <f>'[2]10-ChuChuyen'!X15+'[3]10-ChuChuyen'!X15+'[4]10-ChuChuyen'!X15+'[5]10-ChuChuyen'!X15+'[6]10-ChuChuyen'!X15+'[7]10-ChuChuyen'!X15+'[8]10-ChuChuyen'!X15+'[9]10-ChuChuyen'!X15+'[10]10-ChuChuyen'!X15+'[11]10-ChuChuyen'!X15+'[12]10-ChuChuyen'!X15+'[13]10-ChuChuyen'!X15+'[14]10-ChuChuyen'!X15+'[15]10-ChuChuyen'!X15</f>
        <v>0</v>
      </c>
      <c r="Y15" s="479">
        <f>'[2]10-ChuChuyen'!Y15+'[3]10-ChuChuyen'!Y15+'[4]10-ChuChuyen'!Y15+'[5]10-ChuChuyen'!Y15+'[6]10-ChuChuyen'!Y15+'[7]10-ChuChuyen'!Y15+'[8]10-ChuChuyen'!Y15+'[9]10-ChuChuyen'!Y15+'[10]10-ChuChuyen'!Y15+'[11]10-ChuChuyen'!Y15+'[12]10-ChuChuyen'!Y15+'[13]10-ChuChuyen'!Y15+'[14]10-ChuChuyen'!Y15+'[15]10-ChuChuyen'!Y15</f>
        <v>0</v>
      </c>
      <c r="Z15" s="479">
        <f>'[2]10-ChuChuyen'!Z15+'[3]10-ChuChuyen'!Z15+'[4]10-ChuChuyen'!Z15+'[5]10-ChuChuyen'!Z15+'[6]10-ChuChuyen'!Z15+'[7]10-ChuChuyen'!Z15+'[8]10-ChuChuyen'!Z15+'[9]10-ChuChuyen'!Z15+'[10]10-ChuChuyen'!Z15+'[11]10-ChuChuyen'!Z15+'[12]10-ChuChuyen'!Z15+'[13]10-ChuChuyen'!Z15+'[14]10-ChuChuyen'!Z15+'[15]10-ChuChuyen'!Z15</f>
        <v>0</v>
      </c>
      <c r="AA15" s="479">
        <f>'[2]10-ChuChuyen'!AA15+'[3]10-ChuChuyen'!AA15+'[4]10-ChuChuyen'!AA15+'[5]10-ChuChuyen'!AA15+'[6]10-ChuChuyen'!AA15+'[7]10-ChuChuyen'!AA15+'[8]10-ChuChuyen'!AA15+'[9]10-ChuChuyen'!AA15+'[10]10-ChuChuyen'!AA15+'[11]10-ChuChuyen'!AA15+'[12]10-ChuChuyen'!AA15+'[13]10-ChuChuyen'!AA15+'[14]10-ChuChuyen'!AA15+'[15]10-ChuChuyen'!AA15</f>
        <v>0</v>
      </c>
      <c r="AB15" s="479">
        <f>'[2]10-ChuChuyen'!AB15+'[3]10-ChuChuyen'!AB15+'[4]10-ChuChuyen'!AB15+'[5]10-ChuChuyen'!AB15+'[6]10-ChuChuyen'!AB15+'[7]10-ChuChuyen'!AB15+'[8]10-ChuChuyen'!AB15+'[9]10-ChuChuyen'!AB15+'[10]10-ChuChuyen'!AB15+'[11]10-ChuChuyen'!AB15+'[12]10-ChuChuyen'!AB15+'[13]10-ChuChuyen'!AB15+'[14]10-ChuChuyen'!AB15+'[15]10-ChuChuyen'!AB15</f>
        <v>0</v>
      </c>
      <c r="AC15" s="479">
        <f>'[2]10-ChuChuyen'!AC15+'[3]10-ChuChuyen'!AC15+'[4]10-ChuChuyen'!AC15+'[5]10-ChuChuyen'!AC15+'[6]10-ChuChuyen'!AC15+'[7]10-ChuChuyen'!AC15+'[8]10-ChuChuyen'!AC15+'[9]10-ChuChuyen'!AC15+'[10]10-ChuChuyen'!AC15+'[11]10-ChuChuyen'!AC15+'[12]10-ChuChuyen'!AC15+'[13]10-ChuChuyen'!AC15+'[14]10-ChuChuyen'!AC15+'[15]10-ChuChuyen'!AC15</f>
        <v>0</v>
      </c>
      <c r="AD15" s="479">
        <f>'[2]10-ChuChuyen'!AD15+'[3]10-ChuChuyen'!AD15+'[4]10-ChuChuyen'!AD15+'[5]10-ChuChuyen'!AD15+'[6]10-ChuChuyen'!AD15+'[7]10-ChuChuyen'!AD15+'[8]10-ChuChuyen'!AD15+'[9]10-ChuChuyen'!AD15+'[10]10-ChuChuyen'!AD15+'[11]10-ChuChuyen'!AD15+'[12]10-ChuChuyen'!AD15+'[13]10-ChuChuyen'!AD15+'[14]10-ChuChuyen'!AD15+'[15]10-ChuChuyen'!AD15</f>
        <v>0</v>
      </c>
      <c r="AE15" s="479">
        <f>'[2]10-ChuChuyen'!AE15+'[3]10-ChuChuyen'!AE15+'[4]10-ChuChuyen'!AE15+'[5]10-ChuChuyen'!AE15+'[6]10-ChuChuyen'!AE15+'[7]10-ChuChuyen'!AE15+'[8]10-ChuChuyen'!AE15+'[9]10-ChuChuyen'!AE15+'[10]10-ChuChuyen'!AE15+'[11]10-ChuChuyen'!AE15+'[12]10-ChuChuyen'!AE15+'[13]10-ChuChuyen'!AE15+'[14]10-ChuChuyen'!AE15+'[15]10-ChuChuyen'!AE15</f>
        <v>0</v>
      </c>
      <c r="AF15" s="435">
        <f>L35</f>
        <v>0</v>
      </c>
    </row>
    <row r="16" spans="1:32" s="136" customFormat="1" ht="21.75" customHeight="1">
      <c r="A16" s="147" t="s">
        <v>87</v>
      </c>
      <c r="B16" s="199" t="s">
        <v>88</v>
      </c>
      <c r="C16" s="56" t="s">
        <v>5</v>
      </c>
      <c r="D16" s="478">
        <f>'[2]10-ChuChuyen'!D16+'[3]10-ChuChuyen'!D16+'[4]10-ChuChuyen'!D16+'[5]10-ChuChuyen'!D16+'[6]10-ChuChuyen'!D16+'[7]10-ChuChuyen'!D16+'[8]10-ChuChuyen'!D16+'[9]10-ChuChuyen'!D16+'[10]10-ChuChuyen'!D16+'[11]10-ChuChuyen'!D16+'[12]10-ChuChuyen'!D16+'[13]10-ChuChuyen'!D16+'[14]10-ChuChuyen'!D16+'[15]10-ChuChuyen'!D16</f>
        <v>69.07390000000001</v>
      </c>
      <c r="E16" s="479">
        <f>'[2]10-ChuChuyen'!E16+'[3]10-ChuChuyen'!E16+'[4]10-ChuChuyen'!E16+'[5]10-ChuChuyen'!E16+'[6]10-ChuChuyen'!E16+'[7]10-ChuChuyen'!E16+'[8]10-ChuChuyen'!E16+'[9]10-ChuChuyen'!E16+'[10]10-ChuChuyen'!E16+'[11]10-ChuChuyen'!E16+'[12]10-ChuChuyen'!E16+'[13]10-ChuChuyen'!E16+'[14]10-ChuChuyen'!E16+'[15]10-ChuChuyen'!E16</f>
        <v>0</v>
      </c>
      <c r="F16" s="479">
        <f>'[2]10-ChuChuyen'!F16+'[3]10-ChuChuyen'!F16+'[4]10-ChuChuyen'!F16+'[5]10-ChuChuyen'!F16+'[6]10-ChuChuyen'!F16+'[7]10-ChuChuyen'!F16+'[8]10-ChuChuyen'!F16+'[9]10-ChuChuyen'!F16+'[10]10-ChuChuyen'!F16+'[11]10-ChuChuyen'!F16+'[12]10-ChuChuyen'!F16+'[13]10-ChuChuyen'!F16+'[14]10-ChuChuyen'!F16+'[15]10-ChuChuyen'!F16</f>
        <v>0</v>
      </c>
      <c r="G16" s="479">
        <f>'[2]10-ChuChuyen'!G16+'[3]10-ChuChuyen'!G16+'[4]10-ChuChuyen'!G16+'[5]10-ChuChuyen'!G16+'[6]10-ChuChuyen'!G16+'[7]10-ChuChuyen'!G16+'[8]10-ChuChuyen'!G16+'[9]10-ChuChuyen'!G16+'[10]10-ChuChuyen'!G16+'[11]10-ChuChuyen'!G16+'[12]10-ChuChuyen'!G16+'[13]10-ChuChuyen'!G16+'[14]10-ChuChuyen'!G16+'[15]10-ChuChuyen'!G16</f>
        <v>0</v>
      </c>
      <c r="H16" s="479">
        <f>'[2]10-ChuChuyen'!H16+'[3]10-ChuChuyen'!H16+'[4]10-ChuChuyen'!H16+'[5]10-ChuChuyen'!H16+'[6]10-ChuChuyen'!H16+'[7]10-ChuChuyen'!H16+'[8]10-ChuChuyen'!H16+'[9]10-ChuChuyen'!H16+'[10]10-ChuChuyen'!H16+'[11]10-ChuChuyen'!H16+'[12]10-ChuChuyen'!H16+'[13]10-ChuChuyen'!H16+'[14]10-ChuChuyen'!H16+'[15]10-ChuChuyen'!H16</f>
        <v>0</v>
      </c>
      <c r="I16" s="479">
        <f>'[2]10-ChuChuyen'!I16+'[3]10-ChuChuyen'!I16+'[4]10-ChuChuyen'!I16+'[5]10-ChuChuyen'!I16+'[6]10-ChuChuyen'!I16+'[7]10-ChuChuyen'!I16+'[8]10-ChuChuyen'!I16+'[9]10-ChuChuyen'!I16+'[10]10-ChuChuyen'!I16+'[11]10-ChuChuyen'!I16+'[12]10-ChuChuyen'!I16+'[13]10-ChuChuyen'!I16+'[14]10-ChuChuyen'!I16+'[15]10-ChuChuyen'!I16</f>
        <v>0</v>
      </c>
      <c r="J16" s="479">
        <f>'[2]10-ChuChuyen'!J16+'[3]10-ChuChuyen'!J16+'[4]10-ChuChuyen'!J16+'[5]10-ChuChuyen'!J16+'[6]10-ChuChuyen'!J16+'[7]10-ChuChuyen'!J16+'[8]10-ChuChuyen'!J16+'[9]10-ChuChuyen'!J16+'[10]10-ChuChuyen'!J16+'[11]10-ChuChuyen'!J16+'[12]10-ChuChuyen'!J16+'[13]10-ChuChuyen'!J16+'[14]10-ChuChuyen'!J16+'[15]10-ChuChuyen'!J16</f>
        <v>0</v>
      </c>
      <c r="K16" s="479">
        <f>'[2]10-ChuChuyen'!K16+'[3]10-ChuChuyen'!K16+'[4]10-ChuChuyen'!K16+'[5]10-ChuChuyen'!K16+'[6]10-ChuChuyen'!K16+'[7]10-ChuChuyen'!K16+'[8]10-ChuChuyen'!K16+'[9]10-ChuChuyen'!K16+'[10]10-ChuChuyen'!K16+'[11]10-ChuChuyen'!K16+'[12]10-ChuChuyen'!K16+'[13]10-ChuChuyen'!K16+'[14]10-ChuChuyen'!K16+'[15]10-ChuChuyen'!K16</f>
        <v>0</v>
      </c>
      <c r="L16" s="479">
        <f>'[2]10-ChuChuyen'!L16+'[3]10-ChuChuyen'!L16+'[4]10-ChuChuyen'!L16+'[5]10-ChuChuyen'!L16+'[6]10-ChuChuyen'!L16+'[7]10-ChuChuyen'!L16+'[8]10-ChuChuyen'!L16+'[9]10-ChuChuyen'!L16+'[10]10-ChuChuyen'!L16+'[11]10-ChuChuyen'!L16+'[12]10-ChuChuyen'!L16+'[13]10-ChuChuyen'!L16+'[14]10-ChuChuyen'!L16+'[15]10-ChuChuyen'!L16</f>
        <v>0</v>
      </c>
      <c r="M16" s="480">
        <f>$D16-(SUM($E16:$L16)+SUM($N16:$AE16))</f>
        <v>69.07390000000001</v>
      </c>
      <c r="N16" s="479">
        <f>'[2]10-ChuChuyen'!N16+'[3]10-ChuChuyen'!N16+'[4]10-ChuChuyen'!N16+'[5]10-ChuChuyen'!N16+'[6]10-ChuChuyen'!N16+'[7]10-ChuChuyen'!N16+'[8]10-ChuChuyen'!N16+'[9]10-ChuChuyen'!N16+'[10]10-ChuChuyen'!N16+'[11]10-ChuChuyen'!N16+'[12]10-ChuChuyen'!N16+'[13]10-ChuChuyen'!N16+'[14]10-ChuChuyen'!N16+'[15]10-ChuChuyen'!N16</f>
        <v>0</v>
      </c>
      <c r="O16" s="479">
        <f>'[2]10-ChuChuyen'!O16+'[3]10-ChuChuyen'!O16+'[4]10-ChuChuyen'!O16+'[5]10-ChuChuyen'!O16+'[6]10-ChuChuyen'!O16+'[7]10-ChuChuyen'!O16+'[8]10-ChuChuyen'!O16+'[9]10-ChuChuyen'!O16+'[10]10-ChuChuyen'!O16+'[11]10-ChuChuyen'!O16+'[12]10-ChuChuyen'!O16+'[13]10-ChuChuyen'!O16+'[14]10-ChuChuyen'!O16+'[15]10-ChuChuyen'!O16</f>
        <v>0</v>
      </c>
      <c r="P16" s="479">
        <f>'[2]10-ChuChuyen'!P16+'[3]10-ChuChuyen'!P16+'[4]10-ChuChuyen'!P16+'[5]10-ChuChuyen'!P16+'[6]10-ChuChuyen'!P16+'[7]10-ChuChuyen'!P16+'[8]10-ChuChuyen'!P16+'[9]10-ChuChuyen'!P16+'[10]10-ChuChuyen'!P16+'[11]10-ChuChuyen'!P16+'[12]10-ChuChuyen'!P16+'[13]10-ChuChuyen'!P16+'[14]10-ChuChuyen'!P16+'[15]10-ChuChuyen'!P16</f>
        <v>0</v>
      </c>
      <c r="Q16" s="479">
        <f>'[2]10-ChuChuyen'!Q16+'[3]10-ChuChuyen'!Q16+'[4]10-ChuChuyen'!Q16+'[5]10-ChuChuyen'!Q16+'[6]10-ChuChuyen'!Q16+'[7]10-ChuChuyen'!Q16+'[8]10-ChuChuyen'!Q16+'[9]10-ChuChuyen'!Q16+'[10]10-ChuChuyen'!Q16+'[11]10-ChuChuyen'!Q16+'[12]10-ChuChuyen'!Q16+'[13]10-ChuChuyen'!Q16+'[14]10-ChuChuyen'!Q16+'[15]10-ChuChuyen'!Q16</f>
        <v>0</v>
      </c>
      <c r="R16" s="479">
        <f>'[2]10-ChuChuyen'!R16+'[3]10-ChuChuyen'!R16+'[4]10-ChuChuyen'!R16+'[5]10-ChuChuyen'!R16+'[6]10-ChuChuyen'!R16+'[7]10-ChuChuyen'!R16+'[8]10-ChuChuyen'!R16+'[9]10-ChuChuyen'!R16+'[10]10-ChuChuyen'!R16+'[11]10-ChuChuyen'!R16+'[12]10-ChuChuyen'!R16+'[13]10-ChuChuyen'!R16+'[14]10-ChuChuyen'!R16+'[15]10-ChuChuyen'!R16</f>
        <v>0</v>
      </c>
      <c r="S16" s="479">
        <f>'[2]10-ChuChuyen'!S16+'[3]10-ChuChuyen'!S16+'[4]10-ChuChuyen'!S16+'[5]10-ChuChuyen'!S16+'[6]10-ChuChuyen'!S16+'[7]10-ChuChuyen'!S16+'[8]10-ChuChuyen'!S16+'[9]10-ChuChuyen'!S16+'[10]10-ChuChuyen'!S16+'[11]10-ChuChuyen'!S16+'[12]10-ChuChuyen'!S16+'[13]10-ChuChuyen'!S16+'[14]10-ChuChuyen'!S16+'[15]10-ChuChuyen'!S16</f>
        <v>0</v>
      </c>
      <c r="T16" s="479">
        <f>'[2]10-ChuChuyen'!T16+'[3]10-ChuChuyen'!T16+'[4]10-ChuChuyen'!T16+'[5]10-ChuChuyen'!T16+'[6]10-ChuChuyen'!T16+'[7]10-ChuChuyen'!T16+'[8]10-ChuChuyen'!T16+'[9]10-ChuChuyen'!T16+'[10]10-ChuChuyen'!T16+'[11]10-ChuChuyen'!T16+'[12]10-ChuChuyen'!T16+'[13]10-ChuChuyen'!T16+'[14]10-ChuChuyen'!T16+'[15]10-ChuChuyen'!T16</f>
        <v>0</v>
      </c>
      <c r="U16" s="479">
        <f>'[2]10-ChuChuyen'!U16+'[3]10-ChuChuyen'!U16+'[4]10-ChuChuyen'!U16+'[5]10-ChuChuyen'!U16+'[6]10-ChuChuyen'!U16+'[7]10-ChuChuyen'!U16+'[8]10-ChuChuyen'!U16+'[9]10-ChuChuyen'!U16+'[10]10-ChuChuyen'!U16+'[11]10-ChuChuyen'!U16+'[12]10-ChuChuyen'!U16+'[13]10-ChuChuyen'!U16+'[14]10-ChuChuyen'!U16+'[15]10-ChuChuyen'!U16</f>
        <v>0</v>
      </c>
      <c r="V16" s="479">
        <f>'[2]10-ChuChuyen'!V16+'[3]10-ChuChuyen'!V16+'[4]10-ChuChuyen'!V16+'[5]10-ChuChuyen'!V16+'[6]10-ChuChuyen'!V16+'[7]10-ChuChuyen'!V16+'[8]10-ChuChuyen'!V16+'[9]10-ChuChuyen'!V16+'[10]10-ChuChuyen'!V16+'[11]10-ChuChuyen'!V16+'[12]10-ChuChuyen'!V16+'[13]10-ChuChuyen'!V16+'[14]10-ChuChuyen'!V16+'[15]10-ChuChuyen'!V16</f>
        <v>0</v>
      </c>
      <c r="W16" s="479">
        <f>'[2]10-ChuChuyen'!W16+'[3]10-ChuChuyen'!W16+'[4]10-ChuChuyen'!W16+'[5]10-ChuChuyen'!W16+'[6]10-ChuChuyen'!W16+'[7]10-ChuChuyen'!W16+'[8]10-ChuChuyen'!W16+'[9]10-ChuChuyen'!W16+'[10]10-ChuChuyen'!W16+'[11]10-ChuChuyen'!W16+'[12]10-ChuChuyen'!W16+'[13]10-ChuChuyen'!W16+'[14]10-ChuChuyen'!W16+'[15]10-ChuChuyen'!W16</f>
        <v>0</v>
      </c>
      <c r="X16" s="479">
        <f>'[2]10-ChuChuyen'!X16+'[3]10-ChuChuyen'!X16+'[4]10-ChuChuyen'!X16+'[5]10-ChuChuyen'!X16+'[6]10-ChuChuyen'!X16+'[7]10-ChuChuyen'!X16+'[8]10-ChuChuyen'!X16+'[9]10-ChuChuyen'!X16+'[10]10-ChuChuyen'!X16+'[11]10-ChuChuyen'!X16+'[12]10-ChuChuyen'!X16+'[13]10-ChuChuyen'!X16+'[14]10-ChuChuyen'!X16+'[15]10-ChuChuyen'!X16</f>
        <v>0</v>
      </c>
      <c r="Y16" s="479">
        <f>'[2]10-ChuChuyen'!Y16+'[3]10-ChuChuyen'!Y16+'[4]10-ChuChuyen'!Y16+'[5]10-ChuChuyen'!Y16+'[6]10-ChuChuyen'!Y16+'[7]10-ChuChuyen'!Y16+'[8]10-ChuChuyen'!Y16+'[9]10-ChuChuyen'!Y16+'[10]10-ChuChuyen'!Y16+'[11]10-ChuChuyen'!Y16+'[12]10-ChuChuyen'!Y16+'[13]10-ChuChuyen'!Y16+'[14]10-ChuChuyen'!Y16+'[15]10-ChuChuyen'!Y16</f>
        <v>0</v>
      </c>
      <c r="Z16" s="479">
        <f>'[2]10-ChuChuyen'!Z16+'[3]10-ChuChuyen'!Z16+'[4]10-ChuChuyen'!Z16+'[5]10-ChuChuyen'!Z16+'[6]10-ChuChuyen'!Z16+'[7]10-ChuChuyen'!Z16+'[8]10-ChuChuyen'!Z16+'[9]10-ChuChuyen'!Z16+'[10]10-ChuChuyen'!Z16+'[11]10-ChuChuyen'!Z16+'[12]10-ChuChuyen'!Z16+'[13]10-ChuChuyen'!Z16+'[14]10-ChuChuyen'!Z16+'[15]10-ChuChuyen'!Z16</f>
        <v>0</v>
      </c>
      <c r="AA16" s="479">
        <f>'[2]10-ChuChuyen'!AA16+'[3]10-ChuChuyen'!AA16+'[4]10-ChuChuyen'!AA16+'[5]10-ChuChuyen'!AA16+'[6]10-ChuChuyen'!AA16+'[7]10-ChuChuyen'!AA16+'[8]10-ChuChuyen'!AA16+'[9]10-ChuChuyen'!AA16+'[10]10-ChuChuyen'!AA16+'[11]10-ChuChuyen'!AA16+'[12]10-ChuChuyen'!AA16+'[13]10-ChuChuyen'!AA16+'[14]10-ChuChuyen'!AA16+'[15]10-ChuChuyen'!AA16</f>
        <v>0</v>
      </c>
      <c r="AB16" s="479">
        <f>'[2]10-ChuChuyen'!AB16+'[3]10-ChuChuyen'!AB16+'[4]10-ChuChuyen'!AB16+'[5]10-ChuChuyen'!AB16+'[6]10-ChuChuyen'!AB16+'[7]10-ChuChuyen'!AB16+'[8]10-ChuChuyen'!AB16+'[9]10-ChuChuyen'!AB16+'[10]10-ChuChuyen'!AB16+'[11]10-ChuChuyen'!AB16+'[12]10-ChuChuyen'!AB16+'[13]10-ChuChuyen'!AB16+'[14]10-ChuChuyen'!AB16+'[15]10-ChuChuyen'!AB16</f>
        <v>0</v>
      </c>
      <c r="AC16" s="479">
        <f>'[2]10-ChuChuyen'!AC16+'[3]10-ChuChuyen'!AC16+'[4]10-ChuChuyen'!AC16+'[5]10-ChuChuyen'!AC16+'[6]10-ChuChuyen'!AC16+'[7]10-ChuChuyen'!AC16+'[8]10-ChuChuyen'!AC16+'[9]10-ChuChuyen'!AC16+'[10]10-ChuChuyen'!AC16+'[11]10-ChuChuyen'!AC16+'[12]10-ChuChuyen'!AC16+'[13]10-ChuChuyen'!AC16+'[14]10-ChuChuyen'!AC16+'[15]10-ChuChuyen'!AC16</f>
        <v>0</v>
      </c>
      <c r="AD16" s="479">
        <f>'[2]10-ChuChuyen'!AD16+'[3]10-ChuChuyen'!AD16+'[4]10-ChuChuyen'!AD16+'[5]10-ChuChuyen'!AD16+'[6]10-ChuChuyen'!AD16+'[7]10-ChuChuyen'!AD16+'[8]10-ChuChuyen'!AD16+'[9]10-ChuChuyen'!AD16+'[10]10-ChuChuyen'!AD16+'[11]10-ChuChuyen'!AD16+'[12]10-ChuChuyen'!AD16+'[13]10-ChuChuyen'!AD16+'[14]10-ChuChuyen'!AD16+'[15]10-ChuChuyen'!AD16</f>
        <v>0</v>
      </c>
      <c r="AE16" s="479">
        <f>'[2]10-ChuChuyen'!AE16+'[3]10-ChuChuyen'!AE16+'[4]10-ChuChuyen'!AE16+'[5]10-ChuChuyen'!AE16+'[6]10-ChuChuyen'!AE16+'[7]10-ChuChuyen'!AE16+'[8]10-ChuChuyen'!AE16+'[9]10-ChuChuyen'!AE16+'[10]10-ChuChuyen'!AE16+'[11]10-ChuChuyen'!AE16+'[12]10-ChuChuyen'!AE16+'[13]10-ChuChuyen'!AE16+'[14]10-ChuChuyen'!AE16+'[15]10-ChuChuyen'!AE16</f>
        <v>0</v>
      </c>
      <c r="AF16" s="435">
        <f>M35</f>
        <v>93.85360000000001</v>
      </c>
    </row>
    <row r="17" spans="1:32" s="136" customFormat="1" ht="21.75" customHeight="1">
      <c r="A17" s="147" t="s">
        <v>93</v>
      </c>
      <c r="B17" s="148" t="s">
        <v>399</v>
      </c>
      <c r="C17" s="56" t="s">
        <v>24</v>
      </c>
      <c r="D17" s="478">
        <f>'[2]10-ChuChuyen'!D17+'[3]10-ChuChuyen'!D17+'[4]10-ChuChuyen'!D17+'[5]10-ChuChuyen'!D17+'[6]10-ChuChuyen'!D17+'[7]10-ChuChuyen'!D17+'[8]10-ChuChuyen'!D17+'[9]10-ChuChuyen'!D17+'[10]10-ChuChuyen'!D17+'[11]10-ChuChuyen'!D17+'[12]10-ChuChuyen'!D17+'[13]10-ChuChuyen'!D17+'[14]10-ChuChuyen'!D17+'[15]10-ChuChuyen'!D17</f>
        <v>1124.6704300000001</v>
      </c>
      <c r="E17" s="479">
        <f>'[2]10-ChuChuyen'!E17+'[3]10-ChuChuyen'!E17+'[4]10-ChuChuyen'!E17+'[5]10-ChuChuyen'!E17+'[6]10-ChuChuyen'!E17+'[7]10-ChuChuyen'!E17+'[8]10-ChuChuyen'!E17+'[9]10-ChuChuyen'!E17+'[10]10-ChuChuyen'!E17+'[11]10-ChuChuyen'!E17+'[12]10-ChuChuyen'!E17+'[13]10-ChuChuyen'!E17+'[14]10-ChuChuyen'!E17+'[15]10-ChuChuyen'!E17</f>
        <v>0</v>
      </c>
      <c r="F17" s="479">
        <f>'[2]10-ChuChuyen'!F17+'[3]10-ChuChuyen'!F17+'[4]10-ChuChuyen'!F17+'[5]10-ChuChuyen'!F17+'[6]10-ChuChuyen'!F17+'[7]10-ChuChuyen'!F17+'[8]10-ChuChuyen'!F17+'[9]10-ChuChuyen'!F17+'[10]10-ChuChuyen'!F17+'[11]10-ChuChuyen'!F17+'[12]10-ChuChuyen'!F17+'[13]10-ChuChuyen'!F17+'[14]10-ChuChuyen'!F17+'[15]10-ChuChuyen'!F17</f>
        <v>0</v>
      </c>
      <c r="G17" s="479">
        <f>'[2]10-ChuChuyen'!G17+'[3]10-ChuChuyen'!G17+'[4]10-ChuChuyen'!G17+'[5]10-ChuChuyen'!G17+'[6]10-ChuChuyen'!G17+'[7]10-ChuChuyen'!G17+'[8]10-ChuChuyen'!G17+'[9]10-ChuChuyen'!G17+'[10]10-ChuChuyen'!G17+'[11]10-ChuChuyen'!G17+'[12]10-ChuChuyen'!G17+'[13]10-ChuChuyen'!G17+'[14]10-ChuChuyen'!G17+'[15]10-ChuChuyen'!G17</f>
        <v>0</v>
      </c>
      <c r="H17" s="479">
        <f>'[2]10-ChuChuyen'!H17+'[3]10-ChuChuyen'!H17+'[4]10-ChuChuyen'!H17+'[5]10-ChuChuyen'!H17+'[6]10-ChuChuyen'!H17+'[7]10-ChuChuyen'!H17+'[8]10-ChuChuyen'!H17+'[9]10-ChuChuyen'!H17+'[10]10-ChuChuyen'!H17+'[11]10-ChuChuyen'!H17+'[12]10-ChuChuyen'!H17+'[13]10-ChuChuyen'!H17+'[14]10-ChuChuyen'!H17+'[15]10-ChuChuyen'!H17</f>
        <v>0</v>
      </c>
      <c r="I17" s="479">
        <f>'[2]10-ChuChuyen'!I17+'[3]10-ChuChuyen'!I17+'[4]10-ChuChuyen'!I17+'[5]10-ChuChuyen'!I17+'[6]10-ChuChuyen'!I17+'[7]10-ChuChuyen'!I17+'[8]10-ChuChuyen'!I17+'[9]10-ChuChuyen'!I17+'[10]10-ChuChuyen'!I17+'[11]10-ChuChuyen'!I17+'[12]10-ChuChuyen'!I17+'[13]10-ChuChuyen'!I17+'[14]10-ChuChuyen'!I17+'[15]10-ChuChuyen'!I17</f>
        <v>0</v>
      </c>
      <c r="J17" s="479">
        <f>'[2]10-ChuChuyen'!J17+'[3]10-ChuChuyen'!J17+'[4]10-ChuChuyen'!J17+'[5]10-ChuChuyen'!J17+'[6]10-ChuChuyen'!J17+'[7]10-ChuChuyen'!J17+'[8]10-ChuChuyen'!J17+'[9]10-ChuChuyen'!J17+'[10]10-ChuChuyen'!J17+'[11]10-ChuChuyen'!J17+'[12]10-ChuChuyen'!J17+'[13]10-ChuChuyen'!J17+'[14]10-ChuChuyen'!J17+'[15]10-ChuChuyen'!J17</f>
        <v>0</v>
      </c>
      <c r="K17" s="479">
        <f>'[2]10-ChuChuyen'!K17+'[3]10-ChuChuyen'!K17+'[4]10-ChuChuyen'!K17+'[5]10-ChuChuyen'!K17+'[6]10-ChuChuyen'!K17+'[7]10-ChuChuyen'!K17+'[8]10-ChuChuyen'!K17+'[9]10-ChuChuyen'!K17+'[10]10-ChuChuyen'!K17+'[11]10-ChuChuyen'!K17+'[12]10-ChuChuyen'!K17+'[13]10-ChuChuyen'!K17+'[14]10-ChuChuyen'!K17+'[15]10-ChuChuyen'!K17</f>
        <v>0</v>
      </c>
      <c r="L17" s="479">
        <f>'[2]10-ChuChuyen'!L17+'[3]10-ChuChuyen'!L17+'[4]10-ChuChuyen'!L17+'[5]10-ChuChuyen'!L17+'[6]10-ChuChuyen'!L17+'[7]10-ChuChuyen'!L17+'[8]10-ChuChuyen'!L17+'[9]10-ChuChuyen'!L17+'[10]10-ChuChuyen'!L17+'[11]10-ChuChuyen'!L17+'[12]10-ChuChuyen'!L17+'[13]10-ChuChuyen'!L17+'[14]10-ChuChuyen'!L17+'[15]10-ChuChuyen'!L17</f>
        <v>0</v>
      </c>
      <c r="M17" s="479">
        <f>'[2]10-ChuChuyen'!M17+'[3]10-ChuChuyen'!M17+'[4]10-ChuChuyen'!M17+'[5]10-ChuChuyen'!M17+'[6]10-ChuChuyen'!M17+'[7]10-ChuChuyen'!M17+'[8]10-ChuChuyen'!M17+'[9]10-ChuChuyen'!M17+'[10]10-ChuChuyen'!M17+'[11]10-ChuChuyen'!M17+'[12]10-ChuChuyen'!M17+'[13]10-ChuChuyen'!M17+'[14]10-ChuChuyen'!M17+'[15]10-ChuChuyen'!M17</f>
        <v>0</v>
      </c>
      <c r="N17" s="480">
        <f>$D17-(SUM($E17:$M17)+SUM($O17:$AE17))</f>
        <v>1124.61443</v>
      </c>
      <c r="O17" s="479">
        <f>'[2]10-ChuChuyen'!O17+'[3]10-ChuChuyen'!O17+'[4]10-ChuChuyen'!O17+'[5]10-ChuChuyen'!O17+'[6]10-ChuChuyen'!O17+'[7]10-ChuChuyen'!O17+'[8]10-ChuChuyen'!O17+'[9]10-ChuChuyen'!O17+'[10]10-ChuChuyen'!O17+'[11]10-ChuChuyen'!O17+'[12]10-ChuChuyen'!O17+'[13]10-ChuChuyen'!O17+'[14]10-ChuChuyen'!O17+'[15]10-ChuChuyen'!O17</f>
        <v>0</v>
      </c>
      <c r="P17" s="479">
        <f>'[2]10-ChuChuyen'!P17+'[3]10-ChuChuyen'!P17+'[4]10-ChuChuyen'!P17+'[5]10-ChuChuyen'!P17+'[6]10-ChuChuyen'!P17+'[7]10-ChuChuyen'!P17+'[8]10-ChuChuyen'!P17+'[9]10-ChuChuyen'!P17+'[10]10-ChuChuyen'!P17+'[11]10-ChuChuyen'!P17+'[12]10-ChuChuyen'!P17+'[13]10-ChuChuyen'!P17+'[14]10-ChuChuyen'!P17+'[15]10-ChuChuyen'!P17</f>
        <v>0</v>
      </c>
      <c r="Q17" s="479">
        <f>'[2]10-ChuChuyen'!Q17+'[3]10-ChuChuyen'!Q17+'[4]10-ChuChuyen'!Q17+'[5]10-ChuChuyen'!Q17+'[6]10-ChuChuyen'!Q17+'[7]10-ChuChuyen'!Q17+'[8]10-ChuChuyen'!Q17+'[9]10-ChuChuyen'!Q17+'[10]10-ChuChuyen'!Q17+'[11]10-ChuChuyen'!Q17+'[12]10-ChuChuyen'!Q17+'[13]10-ChuChuyen'!Q17+'[14]10-ChuChuyen'!Q17+'[15]10-ChuChuyen'!Q17</f>
        <v>0</v>
      </c>
      <c r="R17" s="479">
        <f>'[2]10-ChuChuyen'!R17+'[3]10-ChuChuyen'!R17+'[4]10-ChuChuyen'!R17+'[5]10-ChuChuyen'!R17+'[6]10-ChuChuyen'!R17+'[7]10-ChuChuyen'!R17+'[8]10-ChuChuyen'!R17+'[9]10-ChuChuyen'!R17+'[10]10-ChuChuyen'!R17+'[11]10-ChuChuyen'!R17+'[12]10-ChuChuyen'!R17+'[13]10-ChuChuyen'!R17+'[14]10-ChuChuyen'!R17+'[15]10-ChuChuyen'!R17</f>
        <v>0</v>
      </c>
      <c r="S17" s="479">
        <f>'[2]10-ChuChuyen'!S17+'[3]10-ChuChuyen'!S17+'[4]10-ChuChuyen'!S17+'[5]10-ChuChuyen'!S17+'[6]10-ChuChuyen'!S17+'[7]10-ChuChuyen'!S17+'[8]10-ChuChuyen'!S17+'[9]10-ChuChuyen'!S17+'[10]10-ChuChuyen'!S17+'[11]10-ChuChuyen'!S17+'[12]10-ChuChuyen'!S17+'[13]10-ChuChuyen'!S17+'[14]10-ChuChuyen'!S17+'[15]10-ChuChuyen'!S17</f>
        <v>0</v>
      </c>
      <c r="T17" s="479">
        <f>'[2]10-ChuChuyen'!T17+'[3]10-ChuChuyen'!T17+'[4]10-ChuChuyen'!T17+'[5]10-ChuChuyen'!T17+'[6]10-ChuChuyen'!T17+'[7]10-ChuChuyen'!T17+'[8]10-ChuChuyen'!T17+'[9]10-ChuChuyen'!T17+'[10]10-ChuChuyen'!T17+'[11]10-ChuChuyen'!T17+'[12]10-ChuChuyen'!T17+'[13]10-ChuChuyen'!T17+'[14]10-ChuChuyen'!T17+'[15]10-ChuChuyen'!T17</f>
        <v>0</v>
      </c>
      <c r="U17" s="479">
        <f>'[2]10-ChuChuyen'!U17+'[3]10-ChuChuyen'!U17+'[4]10-ChuChuyen'!U17+'[5]10-ChuChuyen'!U17+'[6]10-ChuChuyen'!U17+'[7]10-ChuChuyen'!U17+'[8]10-ChuChuyen'!U17+'[9]10-ChuChuyen'!U17+'[10]10-ChuChuyen'!U17+'[11]10-ChuChuyen'!U17+'[12]10-ChuChuyen'!U17+'[13]10-ChuChuyen'!U17+'[14]10-ChuChuyen'!U17+'[15]10-ChuChuyen'!U17</f>
        <v>0.056</v>
      </c>
      <c r="V17" s="479">
        <f>'[2]10-ChuChuyen'!V17+'[3]10-ChuChuyen'!V17+'[4]10-ChuChuyen'!V17+'[5]10-ChuChuyen'!V17+'[6]10-ChuChuyen'!V17+'[7]10-ChuChuyen'!V17+'[8]10-ChuChuyen'!V17+'[9]10-ChuChuyen'!V17+'[10]10-ChuChuyen'!V17+'[11]10-ChuChuyen'!V17+'[12]10-ChuChuyen'!V17+'[13]10-ChuChuyen'!V17+'[14]10-ChuChuyen'!V17+'[15]10-ChuChuyen'!V17</f>
        <v>0</v>
      </c>
      <c r="W17" s="479">
        <f>'[2]10-ChuChuyen'!W17+'[3]10-ChuChuyen'!W17+'[4]10-ChuChuyen'!W17+'[5]10-ChuChuyen'!W17+'[6]10-ChuChuyen'!W17+'[7]10-ChuChuyen'!W17+'[8]10-ChuChuyen'!W17+'[9]10-ChuChuyen'!W17+'[10]10-ChuChuyen'!W17+'[11]10-ChuChuyen'!W17+'[12]10-ChuChuyen'!W17+'[13]10-ChuChuyen'!W17+'[14]10-ChuChuyen'!W17+'[15]10-ChuChuyen'!W17</f>
        <v>0</v>
      </c>
      <c r="X17" s="479">
        <f>'[2]10-ChuChuyen'!X17+'[3]10-ChuChuyen'!X17+'[4]10-ChuChuyen'!X17+'[5]10-ChuChuyen'!X17+'[6]10-ChuChuyen'!X17+'[7]10-ChuChuyen'!X17+'[8]10-ChuChuyen'!X17+'[9]10-ChuChuyen'!X17+'[10]10-ChuChuyen'!X17+'[11]10-ChuChuyen'!X17+'[12]10-ChuChuyen'!X17+'[13]10-ChuChuyen'!X17+'[14]10-ChuChuyen'!X17+'[15]10-ChuChuyen'!X17</f>
        <v>0</v>
      </c>
      <c r="Y17" s="479">
        <f>'[2]10-ChuChuyen'!Y17+'[3]10-ChuChuyen'!Y17+'[4]10-ChuChuyen'!Y17+'[5]10-ChuChuyen'!Y17+'[6]10-ChuChuyen'!Y17+'[7]10-ChuChuyen'!Y17+'[8]10-ChuChuyen'!Y17+'[9]10-ChuChuyen'!Y17+'[10]10-ChuChuyen'!Y17+'[11]10-ChuChuyen'!Y17+'[12]10-ChuChuyen'!Y17+'[13]10-ChuChuyen'!Y17+'[14]10-ChuChuyen'!Y17+'[15]10-ChuChuyen'!Y17</f>
        <v>0</v>
      </c>
      <c r="Z17" s="479">
        <f>'[2]10-ChuChuyen'!Z17+'[3]10-ChuChuyen'!Z17+'[4]10-ChuChuyen'!Z17+'[5]10-ChuChuyen'!Z17+'[6]10-ChuChuyen'!Z17+'[7]10-ChuChuyen'!Z17+'[8]10-ChuChuyen'!Z17+'[9]10-ChuChuyen'!Z17+'[10]10-ChuChuyen'!Z17+'[11]10-ChuChuyen'!Z17+'[12]10-ChuChuyen'!Z17+'[13]10-ChuChuyen'!Z17+'[14]10-ChuChuyen'!Z17+'[15]10-ChuChuyen'!Z17</f>
        <v>0</v>
      </c>
      <c r="AA17" s="479">
        <f>'[2]10-ChuChuyen'!AA17+'[3]10-ChuChuyen'!AA17+'[4]10-ChuChuyen'!AA17+'[5]10-ChuChuyen'!AA17+'[6]10-ChuChuyen'!AA17+'[7]10-ChuChuyen'!AA17+'[8]10-ChuChuyen'!AA17+'[9]10-ChuChuyen'!AA17+'[10]10-ChuChuyen'!AA17+'[11]10-ChuChuyen'!AA17+'[12]10-ChuChuyen'!AA17+'[13]10-ChuChuyen'!AA17+'[14]10-ChuChuyen'!AA17+'[15]10-ChuChuyen'!AA17</f>
        <v>0</v>
      </c>
      <c r="AB17" s="479">
        <f>'[2]10-ChuChuyen'!AB17+'[3]10-ChuChuyen'!AB17+'[4]10-ChuChuyen'!AB17+'[5]10-ChuChuyen'!AB17+'[6]10-ChuChuyen'!AB17+'[7]10-ChuChuyen'!AB17+'[8]10-ChuChuyen'!AB17+'[9]10-ChuChuyen'!AB17+'[10]10-ChuChuyen'!AB17+'[11]10-ChuChuyen'!AB17+'[12]10-ChuChuyen'!AB17+'[13]10-ChuChuyen'!AB17+'[14]10-ChuChuyen'!AB17+'[15]10-ChuChuyen'!AB17</f>
        <v>0</v>
      </c>
      <c r="AC17" s="479">
        <f>'[2]10-ChuChuyen'!AC17+'[3]10-ChuChuyen'!AC17+'[4]10-ChuChuyen'!AC17+'[5]10-ChuChuyen'!AC17+'[6]10-ChuChuyen'!AC17+'[7]10-ChuChuyen'!AC17+'[8]10-ChuChuyen'!AC17+'[9]10-ChuChuyen'!AC17+'[10]10-ChuChuyen'!AC17+'[11]10-ChuChuyen'!AC17+'[12]10-ChuChuyen'!AC17+'[13]10-ChuChuyen'!AC17+'[14]10-ChuChuyen'!AC17+'[15]10-ChuChuyen'!AC17</f>
        <v>0</v>
      </c>
      <c r="AD17" s="479">
        <f>'[2]10-ChuChuyen'!AD17+'[3]10-ChuChuyen'!AD17+'[4]10-ChuChuyen'!AD17+'[5]10-ChuChuyen'!AD17+'[6]10-ChuChuyen'!AD17+'[7]10-ChuChuyen'!AD17+'[8]10-ChuChuyen'!AD17+'[9]10-ChuChuyen'!AD17+'[10]10-ChuChuyen'!AD17+'[11]10-ChuChuyen'!AD17+'[12]10-ChuChuyen'!AD17+'[13]10-ChuChuyen'!AD17+'[14]10-ChuChuyen'!AD17+'[15]10-ChuChuyen'!AD17</f>
        <v>0</v>
      </c>
      <c r="AE17" s="479">
        <f>'[2]10-ChuChuyen'!AE17+'[3]10-ChuChuyen'!AE17+'[4]10-ChuChuyen'!AE17+'[5]10-ChuChuyen'!AE17+'[6]10-ChuChuyen'!AE17+'[7]10-ChuChuyen'!AE17+'[8]10-ChuChuyen'!AE17+'[9]10-ChuChuyen'!AE17+'[10]10-ChuChuyen'!AE17+'[11]10-ChuChuyen'!AE17+'[12]10-ChuChuyen'!AE17+'[13]10-ChuChuyen'!AE17+'[14]10-ChuChuyen'!AE17+'[15]10-ChuChuyen'!AE17</f>
        <v>0</v>
      </c>
      <c r="AF17" s="435">
        <f>N35</f>
        <v>1131.60363</v>
      </c>
    </row>
    <row r="18" spans="1:32" s="136" customFormat="1" ht="21.75" customHeight="1">
      <c r="A18" s="147" t="s">
        <v>95</v>
      </c>
      <c r="B18" s="148" t="s">
        <v>400</v>
      </c>
      <c r="C18" s="56" t="s">
        <v>97</v>
      </c>
      <c r="D18" s="478">
        <f>'[2]10-ChuChuyen'!D18+'[3]10-ChuChuyen'!D18+'[4]10-ChuChuyen'!D18+'[5]10-ChuChuyen'!D18+'[6]10-ChuChuyen'!D18+'[7]10-ChuChuyen'!D18+'[8]10-ChuChuyen'!D18+'[9]10-ChuChuyen'!D18+'[10]10-ChuChuyen'!D18+'[11]10-ChuChuyen'!D18+'[12]10-ChuChuyen'!D18+'[13]10-ChuChuyen'!D18+'[14]10-ChuChuyen'!D18+'[15]10-ChuChuyen'!D18</f>
        <v>101.23219999999999</v>
      </c>
      <c r="E18" s="479">
        <f>'[2]10-ChuChuyen'!E18+'[3]10-ChuChuyen'!E18+'[4]10-ChuChuyen'!E18+'[5]10-ChuChuyen'!E18+'[6]10-ChuChuyen'!E18+'[7]10-ChuChuyen'!E18+'[8]10-ChuChuyen'!E18+'[9]10-ChuChuyen'!E18+'[10]10-ChuChuyen'!E18+'[11]10-ChuChuyen'!E18+'[12]10-ChuChuyen'!E18+'[13]10-ChuChuyen'!E18+'[14]10-ChuChuyen'!E18+'[15]10-ChuChuyen'!E18</f>
        <v>0</v>
      </c>
      <c r="F18" s="479">
        <f>'[2]10-ChuChuyen'!F18+'[3]10-ChuChuyen'!F18+'[4]10-ChuChuyen'!F18+'[5]10-ChuChuyen'!F18+'[6]10-ChuChuyen'!F18+'[7]10-ChuChuyen'!F18+'[8]10-ChuChuyen'!F18+'[9]10-ChuChuyen'!F18+'[10]10-ChuChuyen'!F18+'[11]10-ChuChuyen'!F18+'[12]10-ChuChuyen'!F18+'[13]10-ChuChuyen'!F18+'[14]10-ChuChuyen'!F18+'[15]10-ChuChuyen'!F18</f>
        <v>0</v>
      </c>
      <c r="G18" s="479">
        <f>'[2]10-ChuChuyen'!G18+'[3]10-ChuChuyen'!G18+'[4]10-ChuChuyen'!G18+'[5]10-ChuChuyen'!G18+'[6]10-ChuChuyen'!G18+'[7]10-ChuChuyen'!G18+'[8]10-ChuChuyen'!G18+'[9]10-ChuChuyen'!G18+'[10]10-ChuChuyen'!G18+'[11]10-ChuChuyen'!G18+'[12]10-ChuChuyen'!G18+'[13]10-ChuChuyen'!G18+'[14]10-ChuChuyen'!G18+'[15]10-ChuChuyen'!G18</f>
        <v>0</v>
      </c>
      <c r="H18" s="479">
        <f>'[2]10-ChuChuyen'!H18+'[3]10-ChuChuyen'!H18+'[4]10-ChuChuyen'!H18+'[5]10-ChuChuyen'!H18+'[6]10-ChuChuyen'!H18+'[7]10-ChuChuyen'!H18+'[8]10-ChuChuyen'!H18+'[9]10-ChuChuyen'!H18+'[10]10-ChuChuyen'!H18+'[11]10-ChuChuyen'!H18+'[12]10-ChuChuyen'!H18+'[13]10-ChuChuyen'!H18+'[14]10-ChuChuyen'!H18+'[15]10-ChuChuyen'!H18</f>
        <v>0</v>
      </c>
      <c r="I18" s="479">
        <f>'[2]10-ChuChuyen'!I18+'[3]10-ChuChuyen'!I18+'[4]10-ChuChuyen'!I18+'[5]10-ChuChuyen'!I18+'[6]10-ChuChuyen'!I18+'[7]10-ChuChuyen'!I18+'[8]10-ChuChuyen'!I18+'[9]10-ChuChuyen'!I18+'[10]10-ChuChuyen'!I18+'[11]10-ChuChuyen'!I18+'[12]10-ChuChuyen'!I18+'[13]10-ChuChuyen'!I18+'[14]10-ChuChuyen'!I18+'[15]10-ChuChuyen'!I18</f>
        <v>0</v>
      </c>
      <c r="J18" s="479">
        <f>'[2]10-ChuChuyen'!J18+'[3]10-ChuChuyen'!J18+'[4]10-ChuChuyen'!J18+'[5]10-ChuChuyen'!J18+'[6]10-ChuChuyen'!J18+'[7]10-ChuChuyen'!J18+'[8]10-ChuChuyen'!J18+'[9]10-ChuChuyen'!J18+'[10]10-ChuChuyen'!J18+'[11]10-ChuChuyen'!J18+'[12]10-ChuChuyen'!J18+'[13]10-ChuChuyen'!J18+'[14]10-ChuChuyen'!J18+'[15]10-ChuChuyen'!J18</f>
        <v>0</v>
      </c>
      <c r="K18" s="479">
        <f>'[2]10-ChuChuyen'!K18+'[3]10-ChuChuyen'!K18+'[4]10-ChuChuyen'!K18+'[5]10-ChuChuyen'!K18+'[6]10-ChuChuyen'!K18+'[7]10-ChuChuyen'!K18+'[8]10-ChuChuyen'!K18+'[9]10-ChuChuyen'!K18+'[10]10-ChuChuyen'!K18+'[11]10-ChuChuyen'!K18+'[12]10-ChuChuyen'!K18+'[13]10-ChuChuyen'!K18+'[14]10-ChuChuyen'!K18+'[15]10-ChuChuyen'!K18</f>
        <v>0</v>
      </c>
      <c r="L18" s="479">
        <f>'[2]10-ChuChuyen'!L18+'[3]10-ChuChuyen'!L18+'[4]10-ChuChuyen'!L18+'[5]10-ChuChuyen'!L18+'[6]10-ChuChuyen'!L18+'[7]10-ChuChuyen'!L18+'[8]10-ChuChuyen'!L18+'[9]10-ChuChuyen'!L18+'[10]10-ChuChuyen'!L18+'[11]10-ChuChuyen'!L18+'[12]10-ChuChuyen'!L18+'[13]10-ChuChuyen'!L18+'[14]10-ChuChuyen'!L18+'[15]10-ChuChuyen'!L18</f>
        <v>0</v>
      </c>
      <c r="M18" s="479">
        <f>'[2]10-ChuChuyen'!M18+'[3]10-ChuChuyen'!M18+'[4]10-ChuChuyen'!M18+'[5]10-ChuChuyen'!M18+'[6]10-ChuChuyen'!M18+'[7]10-ChuChuyen'!M18+'[8]10-ChuChuyen'!M18+'[9]10-ChuChuyen'!M18+'[10]10-ChuChuyen'!M18+'[11]10-ChuChuyen'!M18+'[12]10-ChuChuyen'!M18+'[13]10-ChuChuyen'!M18+'[14]10-ChuChuyen'!M18+'[15]10-ChuChuyen'!M18</f>
        <v>0</v>
      </c>
      <c r="N18" s="479">
        <f>'[2]10-ChuChuyen'!N18+'[3]10-ChuChuyen'!N18+'[4]10-ChuChuyen'!N18+'[5]10-ChuChuyen'!N18+'[6]10-ChuChuyen'!N18+'[7]10-ChuChuyen'!N18+'[8]10-ChuChuyen'!N18+'[9]10-ChuChuyen'!N18+'[10]10-ChuChuyen'!N18+'[11]10-ChuChuyen'!N18+'[12]10-ChuChuyen'!N18+'[13]10-ChuChuyen'!N18+'[14]10-ChuChuyen'!N18+'[15]10-ChuChuyen'!N18</f>
        <v>0</v>
      </c>
      <c r="O18" s="480">
        <f>$D18-(SUM($E18:$N18)+SUM($P18:$AE18))</f>
        <v>101.23219999999999</v>
      </c>
      <c r="P18" s="479">
        <f>'[2]10-ChuChuyen'!P18+'[3]10-ChuChuyen'!P18+'[4]10-ChuChuyen'!P18+'[5]10-ChuChuyen'!P18+'[6]10-ChuChuyen'!P18+'[7]10-ChuChuyen'!P18+'[8]10-ChuChuyen'!P18+'[9]10-ChuChuyen'!P18+'[10]10-ChuChuyen'!P18+'[11]10-ChuChuyen'!P18+'[12]10-ChuChuyen'!P18+'[13]10-ChuChuyen'!P18+'[14]10-ChuChuyen'!P18+'[15]10-ChuChuyen'!P18</f>
        <v>0</v>
      </c>
      <c r="Q18" s="479">
        <f>'[2]10-ChuChuyen'!Q18+'[3]10-ChuChuyen'!Q18+'[4]10-ChuChuyen'!Q18+'[5]10-ChuChuyen'!Q18+'[6]10-ChuChuyen'!Q18+'[7]10-ChuChuyen'!Q18+'[8]10-ChuChuyen'!Q18+'[9]10-ChuChuyen'!Q18+'[10]10-ChuChuyen'!Q18+'[11]10-ChuChuyen'!Q18+'[12]10-ChuChuyen'!Q18+'[13]10-ChuChuyen'!Q18+'[14]10-ChuChuyen'!Q18+'[15]10-ChuChuyen'!Q18</f>
        <v>0</v>
      </c>
      <c r="R18" s="479">
        <f>'[2]10-ChuChuyen'!R18+'[3]10-ChuChuyen'!R18+'[4]10-ChuChuyen'!R18+'[5]10-ChuChuyen'!R18+'[6]10-ChuChuyen'!R18+'[7]10-ChuChuyen'!R18+'[8]10-ChuChuyen'!R18+'[9]10-ChuChuyen'!R18+'[10]10-ChuChuyen'!R18+'[11]10-ChuChuyen'!R18+'[12]10-ChuChuyen'!R18+'[13]10-ChuChuyen'!R18+'[14]10-ChuChuyen'!R18+'[15]10-ChuChuyen'!R18</f>
        <v>0</v>
      </c>
      <c r="S18" s="479">
        <f>'[2]10-ChuChuyen'!S18+'[3]10-ChuChuyen'!S18+'[4]10-ChuChuyen'!S18+'[5]10-ChuChuyen'!S18+'[6]10-ChuChuyen'!S18+'[7]10-ChuChuyen'!S18+'[8]10-ChuChuyen'!S18+'[9]10-ChuChuyen'!S18+'[10]10-ChuChuyen'!S18+'[11]10-ChuChuyen'!S18+'[12]10-ChuChuyen'!S18+'[13]10-ChuChuyen'!S18+'[14]10-ChuChuyen'!S18+'[15]10-ChuChuyen'!S18</f>
        <v>0</v>
      </c>
      <c r="T18" s="479">
        <f>'[2]10-ChuChuyen'!T18+'[3]10-ChuChuyen'!T18+'[4]10-ChuChuyen'!T18+'[5]10-ChuChuyen'!T18+'[6]10-ChuChuyen'!T18+'[7]10-ChuChuyen'!T18+'[8]10-ChuChuyen'!T18+'[9]10-ChuChuyen'!T18+'[10]10-ChuChuyen'!T18+'[11]10-ChuChuyen'!T18+'[12]10-ChuChuyen'!T18+'[13]10-ChuChuyen'!T18+'[14]10-ChuChuyen'!T18+'[15]10-ChuChuyen'!T18</f>
        <v>0</v>
      </c>
      <c r="U18" s="479">
        <f>'[2]10-ChuChuyen'!U18+'[3]10-ChuChuyen'!U18+'[4]10-ChuChuyen'!U18+'[5]10-ChuChuyen'!U18+'[6]10-ChuChuyen'!U18+'[7]10-ChuChuyen'!U18+'[8]10-ChuChuyen'!U18+'[9]10-ChuChuyen'!U18+'[10]10-ChuChuyen'!U18+'[11]10-ChuChuyen'!U18+'[12]10-ChuChuyen'!U18+'[13]10-ChuChuyen'!U18+'[14]10-ChuChuyen'!U18+'[15]10-ChuChuyen'!U18</f>
        <v>0</v>
      </c>
      <c r="V18" s="479">
        <f>'[2]10-ChuChuyen'!V18+'[3]10-ChuChuyen'!V18+'[4]10-ChuChuyen'!V18+'[5]10-ChuChuyen'!V18+'[6]10-ChuChuyen'!V18+'[7]10-ChuChuyen'!V18+'[8]10-ChuChuyen'!V18+'[9]10-ChuChuyen'!V18+'[10]10-ChuChuyen'!V18+'[11]10-ChuChuyen'!V18+'[12]10-ChuChuyen'!V18+'[13]10-ChuChuyen'!V18+'[14]10-ChuChuyen'!V18+'[15]10-ChuChuyen'!V18</f>
        <v>0</v>
      </c>
      <c r="W18" s="479">
        <f>'[2]10-ChuChuyen'!W18+'[3]10-ChuChuyen'!W18+'[4]10-ChuChuyen'!W18+'[5]10-ChuChuyen'!W18+'[6]10-ChuChuyen'!W18+'[7]10-ChuChuyen'!W18+'[8]10-ChuChuyen'!W18+'[9]10-ChuChuyen'!W18+'[10]10-ChuChuyen'!W18+'[11]10-ChuChuyen'!W18+'[12]10-ChuChuyen'!W18+'[13]10-ChuChuyen'!W18+'[14]10-ChuChuyen'!W18+'[15]10-ChuChuyen'!W18</f>
        <v>0</v>
      </c>
      <c r="X18" s="479">
        <f>'[2]10-ChuChuyen'!X18+'[3]10-ChuChuyen'!X18+'[4]10-ChuChuyen'!X18+'[5]10-ChuChuyen'!X18+'[6]10-ChuChuyen'!X18+'[7]10-ChuChuyen'!X18+'[8]10-ChuChuyen'!X18+'[9]10-ChuChuyen'!X18+'[10]10-ChuChuyen'!X18+'[11]10-ChuChuyen'!X18+'[12]10-ChuChuyen'!X18+'[13]10-ChuChuyen'!X18+'[14]10-ChuChuyen'!X18+'[15]10-ChuChuyen'!X18</f>
        <v>0</v>
      </c>
      <c r="Y18" s="479">
        <f>'[2]10-ChuChuyen'!Y18+'[3]10-ChuChuyen'!Y18+'[4]10-ChuChuyen'!Y18+'[5]10-ChuChuyen'!Y18+'[6]10-ChuChuyen'!Y18+'[7]10-ChuChuyen'!Y18+'[8]10-ChuChuyen'!Y18+'[9]10-ChuChuyen'!Y18+'[10]10-ChuChuyen'!Y18+'[11]10-ChuChuyen'!Y18+'[12]10-ChuChuyen'!Y18+'[13]10-ChuChuyen'!Y18+'[14]10-ChuChuyen'!Y18+'[15]10-ChuChuyen'!Y18</f>
        <v>0</v>
      </c>
      <c r="Z18" s="479">
        <f>'[2]10-ChuChuyen'!Z18+'[3]10-ChuChuyen'!Z18+'[4]10-ChuChuyen'!Z18+'[5]10-ChuChuyen'!Z18+'[6]10-ChuChuyen'!Z18+'[7]10-ChuChuyen'!Z18+'[8]10-ChuChuyen'!Z18+'[9]10-ChuChuyen'!Z18+'[10]10-ChuChuyen'!Z18+'[11]10-ChuChuyen'!Z18+'[12]10-ChuChuyen'!Z18+'[13]10-ChuChuyen'!Z18+'[14]10-ChuChuyen'!Z18+'[15]10-ChuChuyen'!Z18</f>
        <v>0</v>
      </c>
      <c r="AA18" s="479">
        <f>'[2]10-ChuChuyen'!AA18+'[3]10-ChuChuyen'!AA18+'[4]10-ChuChuyen'!AA18+'[5]10-ChuChuyen'!AA18+'[6]10-ChuChuyen'!AA18+'[7]10-ChuChuyen'!AA18+'[8]10-ChuChuyen'!AA18+'[9]10-ChuChuyen'!AA18+'[10]10-ChuChuyen'!AA18+'[11]10-ChuChuyen'!AA18+'[12]10-ChuChuyen'!AA18+'[13]10-ChuChuyen'!AA18+'[14]10-ChuChuyen'!AA18+'[15]10-ChuChuyen'!AA18</f>
        <v>0</v>
      </c>
      <c r="AB18" s="479">
        <f>'[2]10-ChuChuyen'!AB18+'[3]10-ChuChuyen'!AB18+'[4]10-ChuChuyen'!AB18+'[5]10-ChuChuyen'!AB18+'[6]10-ChuChuyen'!AB18+'[7]10-ChuChuyen'!AB18+'[8]10-ChuChuyen'!AB18+'[9]10-ChuChuyen'!AB18+'[10]10-ChuChuyen'!AB18+'[11]10-ChuChuyen'!AB18+'[12]10-ChuChuyen'!AB18+'[13]10-ChuChuyen'!AB18+'[14]10-ChuChuyen'!AB18+'[15]10-ChuChuyen'!AB18</f>
        <v>0</v>
      </c>
      <c r="AC18" s="479">
        <f>'[2]10-ChuChuyen'!AC18+'[3]10-ChuChuyen'!AC18+'[4]10-ChuChuyen'!AC18+'[5]10-ChuChuyen'!AC18+'[6]10-ChuChuyen'!AC18+'[7]10-ChuChuyen'!AC18+'[8]10-ChuChuyen'!AC18+'[9]10-ChuChuyen'!AC18+'[10]10-ChuChuyen'!AC18+'[11]10-ChuChuyen'!AC18+'[12]10-ChuChuyen'!AC18+'[13]10-ChuChuyen'!AC18+'[14]10-ChuChuyen'!AC18+'[15]10-ChuChuyen'!AC18</f>
        <v>0</v>
      </c>
      <c r="AD18" s="479">
        <f>'[2]10-ChuChuyen'!AD18+'[3]10-ChuChuyen'!AD18+'[4]10-ChuChuyen'!AD18+'[5]10-ChuChuyen'!AD18+'[6]10-ChuChuyen'!AD18+'[7]10-ChuChuyen'!AD18+'[8]10-ChuChuyen'!AD18+'[9]10-ChuChuyen'!AD18+'[10]10-ChuChuyen'!AD18+'[11]10-ChuChuyen'!AD18+'[12]10-ChuChuyen'!AD18+'[13]10-ChuChuyen'!AD18+'[14]10-ChuChuyen'!AD18+'[15]10-ChuChuyen'!AD18</f>
        <v>0</v>
      </c>
      <c r="AE18" s="479">
        <f>'[2]10-ChuChuyen'!AE18+'[3]10-ChuChuyen'!AE18+'[4]10-ChuChuyen'!AE18+'[5]10-ChuChuyen'!AE18+'[6]10-ChuChuyen'!AE18+'[7]10-ChuChuyen'!AE18+'[8]10-ChuChuyen'!AE18+'[9]10-ChuChuyen'!AE18+'[10]10-ChuChuyen'!AE18+'[11]10-ChuChuyen'!AE18+'[12]10-ChuChuyen'!AE18+'[13]10-ChuChuyen'!AE18+'[14]10-ChuChuyen'!AE18+'[15]10-ChuChuyen'!AE18</f>
        <v>0</v>
      </c>
      <c r="AF18" s="435">
        <f>O35</f>
        <v>101.7795</v>
      </c>
    </row>
    <row r="19" spans="1:32" s="136" customFormat="1" ht="21.75" customHeight="1">
      <c r="A19" s="147" t="s">
        <v>101</v>
      </c>
      <c r="B19" s="148" t="s">
        <v>419</v>
      </c>
      <c r="C19" s="149" t="s">
        <v>30</v>
      </c>
      <c r="D19" s="478">
        <f>'[2]10-ChuChuyen'!D19+'[3]10-ChuChuyen'!D19+'[4]10-ChuChuyen'!D19+'[5]10-ChuChuyen'!D19+'[6]10-ChuChuyen'!D19+'[7]10-ChuChuyen'!D19+'[8]10-ChuChuyen'!D19+'[9]10-ChuChuyen'!D19+'[10]10-ChuChuyen'!D19+'[11]10-ChuChuyen'!D19+'[12]10-ChuChuyen'!D19+'[13]10-ChuChuyen'!D19+'[14]10-ChuChuyen'!D19+'[15]10-ChuChuyen'!D19</f>
        <v>14.536599999999998</v>
      </c>
      <c r="E19" s="479">
        <f>'[2]10-ChuChuyen'!E19+'[3]10-ChuChuyen'!E19+'[4]10-ChuChuyen'!E19+'[5]10-ChuChuyen'!E19+'[6]10-ChuChuyen'!E19+'[7]10-ChuChuyen'!E19+'[8]10-ChuChuyen'!E19+'[9]10-ChuChuyen'!E19+'[10]10-ChuChuyen'!E19+'[11]10-ChuChuyen'!E19+'[12]10-ChuChuyen'!E19+'[13]10-ChuChuyen'!E19+'[14]10-ChuChuyen'!E19+'[15]10-ChuChuyen'!E19</f>
        <v>0</v>
      </c>
      <c r="F19" s="479">
        <f>'[2]10-ChuChuyen'!F19+'[3]10-ChuChuyen'!F19+'[4]10-ChuChuyen'!F19+'[5]10-ChuChuyen'!F19+'[6]10-ChuChuyen'!F19+'[7]10-ChuChuyen'!F19+'[8]10-ChuChuyen'!F19+'[9]10-ChuChuyen'!F19+'[10]10-ChuChuyen'!F19+'[11]10-ChuChuyen'!F19+'[12]10-ChuChuyen'!F19+'[13]10-ChuChuyen'!F19+'[14]10-ChuChuyen'!F19+'[15]10-ChuChuyen'!F19</f>
        <v>0</v>
      </c>
      <c r="G19" s="479">
        <f>'[2]10-ChuChuyen'!G19+'[3]10-ChuChuyen'!G19+'[4]10-ChuChuyen'!G19+'[5]10-ChuChuyen'!G19+'[6]10-ChuChuyen'!G19+'[7]10-ChuChuyen'!G19+'[8]10-ChuChuyen'!G19+'[9]10-ChuChuyen'!G19+'[10]10-ChuChuyen'!G19+'[11]10-ChuChuyen'!G19+'[12]10-ChuChuyen'!G19+'[13]10-ChuChuyen'!G19+'[14]10-ChuChuyen'!G19+'[15]10-ChuChuyen'!G19</f>
        <v>0</v>
      </c>
      <c r="H19" s="479">
        <f>'[2]10-ChuChuyen'!H19+'[3]10-ChuChuyen'!H19+'[4]10-ChuChuyen'!H19+'[5]10-ChuChuyen'!H19+'[6]10-ChuChuyen'!H19+'[7]10-ChuChuyen'!H19+'[8]10-ChuChuyen'!H19+'[9]10-ChuChuyen'!H19+'[10]10-ChuChuyen'!H19+'[11]10-ChuChuyen'!H19+'[12]10-ChuChuyen'!H19+'[13]10-ChuChuyen'!H19+'[14]10-ChuChuyen'!H19+'[15]10-ChuChuyen'!H19</f>
        <v>0</v>
      </c>
      <c r="I19" s="479">
        <f>'[2]10-ChuChuyen'!I19+'[3]10-ChuChuyen'!I19+'[4]10-ChuChuyen'!I19+'[5]10-ChuChuyen'!I19+'[6]10-ChuChuyen'!I19+'[7]10-ChuChuyen'!I19+'[8]10-ChuChuyen'!I19+'[9]10-ChuChuyen'!I19+'[10]10-ChuChuyen'!I19+'[11]10-ChuChuyen'!I19+'[12]10-ChuChuyen'!I19+'[13]10-ChuChuyen'!I19+'[14]10-ChuChuyen'!I19+'[15]10-ChuChuyen'!I19</f>
        <v>0</v>
      </c>
      <c r="J19" s="479">
        <f>'[2]10-ChuChuyen'!J19+'[3]10-ChuChuyen'!J19+'[4]10-ChuChuyen'!J19+'[5]10-ChuChuyen'!J19+'[6]10-ChuChuyen'!J19+'[7]10-ChuChuyen'!J19+'[8]10-ChuChuyen'!J19+'[9]10-ChuChuyen'!J19+'[10]10-ChuChuyen'!J19+'[11]10-ChuChuyen'!J19+'[12]10-ChuChuyen'!J19+'[13]10-ChuChuyen'!J19+'[14]10-ChuChuyen'!J19+'[15]10-ChuChuyen'!J19</f>
        <v>0</v>
      </c>
      <c r="K19" s="479">
        <f>'[2]10-ChuChuyen'!K19+'[3]10-ChuChuyen'!K19+'[4]10-ChuChuyen'!K19+'[5]10-ChuChuyen'!K19+'[6]10-ChuChuyen'!K19+'[7]10-ChuChuyen'!K19+'[8]10-ChuChuyen'!K19+'[9]10-ChuChuyen'!K19+'[10]10-ChuChuyen'!K19+'[11]10-ChuChuyen'!K19+'[12]10-ChuChuyen'!K19+'[13]10-ChuChuyen'!K19+'[14]10-ChuChuyen'!K19+'[15]10-ChuChuyen'!K19</f>
        <v>0</v>
      </c>
      <c r="L19" s="479">
        <f>'[2]10-ChuChuyen'!L19+'[3]10-ChuChuyen'!L19+'[4]10-ChuChuyen'!L19+'[5]10-ChuChuyen'!L19+'[6]10-ChuChuyen'!L19+'[7]10-ChuChuyen'!L19+'[8]10-ChuChuyen'!L19+'[9]10-ChuChuyen'!L19+'[10]10-ChuChuyen'!L19+'[11]10-ChuChuyen'!L19+'[12]10-ChuChuyen'!L19+'[13]10-ChuChuyen'!L19+'[14]10-ChuChuyen'!L19+'[15]10-ChuChuyen'!L19</f>
        <v>0</v>
      </c>
      <c r="M19" s="479">
        <f>'[2]10-ChuChuyen'!M19+'[3]10-ChuChuyen'!M19+'[4]10-ChuChuyen'!M19+'[5]10-ChuChuyen'!M19+'[6]10-ChuChuyen'!M19+'[7]10-ChuChuyen'!M19+'[8]10-ChuChuyen'!M19+'[9]10-ChuChuyen'!M19+'[10]10-ChuChuyen'!M19+'[11]10-ChuChuyen'!M19+'[12]10-ChuChuyen'!M19+'[13]10-ChuChuyen'!M19+'[14]10-ChuChuyen'!M19+'[15]10-ChuChuyen'!M19</f>
        <v>0</v>
      </c>
      <c r="N19" s="479">
        <f>'[2]10-ChuChuyen'!N19+'[3]10-ChuChuyen'!N19+'[4]10-ChuChuyen'!N19+'[5]10-ChuChuyen'!N19+'[6]10-ChuChuyen'!N19+'[7]10-ChuChuyen'!N19+'[8]10-ChuChuyen'!N19+'[9]10-ChuChuyen'!N19+'[10]10-ChuChuyen'!N19+'[11]10-ChuChuyen'!N19+'[12]10-ChuChuyen'!N19+'[13]10-ChuChuyen'!N19+'[14]10-ChuChuyen'!N19+'[15]10-ChuChuyen'!N19</f>
        <v>0</v>
      </c>
      <c r="O19" s="479">
        <f>'[2]10-ChuChuyen'!O19+'[3]10-ChuChuyen'!O19+'[4]10-ChuChuyen'!O19+'[5]10-ChuChuyen'!O19+'[6]10-ChuChuyen'!O19+'[7]10-ChuChuyen'!O19+'[8]10-ChuChuyen'!O19+'[9]10-ChuChuyen'!O19+'[10]10-ChuChuyen'!O19+'[11]10-ChuChuyen'!O19+'[12]10-ChuChuyen'!O19+'[13]10-ChuChuyen'!O19+'[14]10-ChuChuyen'!O19+'[15]10-ChuChuyen'!O19</f>
        <v>0</v>
      </c>
      <c r="P19" s="480">
        <f>$D19-(SUM($E19:$O19)+SUM($Q19:$AE19))</f>
        <v>14.536599999999998</v>
      </c>
      <c r="Q19" s="479">
        <f>'[2]10-ChuChuyen'!Q19+'[3]10-ChuChuyen'!Q19+'[4]10-ChuChuyen'!Q19+'[5]10-ChuChuyen'!Q19+'[6]10-ChuChuyen'!Q19+'[7]10-ChuChuyen'!Q19+'[8]10-ChuChuyen'!Q19+'[9]10-ChuChuyen'!Q19+'[10]10-ChuChuyen'!Q19+'[11]10-ChuChuyen'!Q19+'[12]10-ChuChuyen'!Q19+'[13]10-ChuChuyen'!Q19+'[14]10-ChuChuyen'!Q19+'[15]10-ChuChuyen'!Q19</f>
        <v>0</v>
      </c>
      <c r="R19" s="479">
        <f>'[2]10-ChuChuyen'!R19+'[3]10-ChuChuyen'!R19+'[4]10-ChuChuyen'!R19+'[5]10-ChuChuyen'!R19+'[6]10-ChuChuyen'!R19+'[7]10-ChuChuyen'!R19+'[8]10-ChuChuyen'!R19+'[9]10-ChuChuyen'!R19+'[10]10-ChuChuyen'!R19+'[11]10-ChuChuyen'!R19+'[12]10-ChuChuyen'!R19+'[13]10-ChuChuyen'!R19+'[14]10-ChuChuyen'!R19+'[15]10-ChuChuyen'!R19</f>
        <v>0</v>
      </c>
      <c r="S19" s="479">
        <f>'[2]10-ChuChuyen'!S19+'[3]10-ChuChuyen'!S19+'[4]10-ChuChuyen'!S19+'[5]10-ChuChuyen'!S19+'[6]10-ChuChuyen'!S19+'[7]10-ChuChuyen'!S19+'[8]10-ChuChuyen'!S19+'[9]10-ChuChuyen'!S19+'[10]10-ChuChuyen'!S19+'[11]10-ChuChuyen'!S19+'[12]10-ChuChuyen'!S19+'[13]10-ChuChuyen'!S19+'[14]10-ChuChuyen'!S19+'[15]10-ChuChuyen'!S19</f>
        <v>0</v>
      </c>
      <c r="T19" s="479">
        <f>'[2]10-ChuChuyen'!T19+'[3]10-ChuChuyen'!T19+'[4]10-ChuChuyen'!T19+'[5]10-ChuChuyen'!T19+'[6]10-ChuChuyen'!T19+'[7]10-ChuChuyen'!T19+'[8]10-ChuChuyen'!T19+'[9]10-ChuChuyen'!T19+'[10]10-ChuChuyen'!T19+'[11]10-ChuChuyen'!T19+'[12]10-ChuChuyen'!T19+'[13]10-ChuChuyen'!T19+'[14]10-ChuChuyen'!T19+'[15]10-ChuChuyen'!T19</f>
        <v>0</v>
      </c>
      <c r="U19" s="479">
        <f>'[2]10-ChuChuyen'!U19+'[3]10-ChuChuyen'!U19+'[4]10-ChuChuyen'!U19+'[5]10-ChuChuyen'!U19+'[6]10-ChuChuyen'!U19+'[7]10-ChuChuyen'!U19+'[8]10-ChuChuyen'!U19+'[9]10-ChuChuyen'!U19+'[10]10-ChuChuyen'!U19+'[11]10-ChuChuyen'!U19+'[12]10-ChuChuyen'!U19+'[13]10-ChuChuyen'!U19+'[14]10-ChuChuyen'!U19+'[15]10-ChuChuyen'!U19</f>
        <v>0</v>
      </c>
      <c r="V19" s="479">
        <f>'[2]10-ChuChuyen'!V19+'[3]10-ChuChuyen'!V19+'[4]10-ChuChuyen'!V19+'[5]10-ChuChuyen'!V19+'[6]10-ChuChuyen'!V19+'[7]10-ChuChuyen'!V19+'[8]10-ChuChuyen'!V19+'[9]10-ChuChuyen'!V19+'[10]10-ChuChuyen'!V19+'[11]10-ChuChuyen'!V19+'[12]10-ChuChuyen'!V19+'[13]10-ChuChuyen'!V19+'[14]10-ChuChuyen'!V19+'[15]10-ChuChuyen'!V19</f>
        <v>0</v>
      </c>
      <c r="W19" s="479">
        <f>'[2]10-ChuChuyen'!W19+'[3]10-ChuChuyen'!W19+'[4]10-ChuChuyen'!W19+'[5]10-ChuChuyen'!W19+'[6]10-ChuChuyen'!W19+'[7]10-ChuChuyen'!W19+'[8]10-ChuChuyen'!W19+'[9]10-ChuChuyen'!W19+'[10]10-ChuChuyen'!W19+'[11]10-ChuChuyen'!W19+'[12]10-ChuChuyen'!W19+'[13]10-ChuChuyen'!W19+'[14]10-ChuChuyen'!W19+'[15]10-ChuChuyen'!W19</f>
        <v>0</v>
      </c>
      <c r="X19" s="479">
        <f>'[2]10-ChuChuyen'!X19+'[3]10-ChuChuyen'!X19+'[4]10-ChuChuyen'!X19+'[5]10-ChuChuyen'!X19+'[6]10-ChuChuyen'!X19+'[7]10-ChuChuyen'!X19+'[8]10-ChuChuyen'!X19+'[9]10-ChuChuyen'!X19+'[10]10-ChuChuyen'!X19+'[11]10-ChuChuyen'!X19+'[12]10-ChuChuyen'!X19+'[13]10-ChuChuyen'!X19+'[14]10-ChuChuyen'!X19+'[15]10-ChuChuyen'!X19</f>
        <v>0</v>
      </c>
      <c r="Y19" s="479">
        <f>'[2]10-ChuChuyen'!Y19+'[3]10-ChuChuyen'!Y19+'[4]10-ChuChuyen'!Y19+'[5]10-ChuChuyen'!Y19+'[6]10-ChuChuyen'!Y19+'[7]10-ChuChuyen'!Y19+'[8]10-ChuChuyen'!Y19+'[9]10-ChuChuyen'!Y19+'[10]10-ChuChuyen'!Y19+'[11]10-ChuChuyen'!Y19+'[12]10-ChuChuyen'!Y19+'[13]10-ChuChuyen'!Y19+'[14]10-ChuChuyen'!Y19+'[15]10-ChuChuyen'!Y19</f>
        <v>0</v>
      </c>
      <c r="Z19" s="479">
        <f>'[2]10-ChuChuyen'!Z19+'[3]10-ChuChuyen'!Z19+'[4]10-ChuChuyen'!Z19+'[5]10-ChuChuyen'!Z19+'[6]10-ChuChuyen'!Z19+'[7]10-ChuChuyen'!Z19+'[8]10-ChuChuyen'!Z19+'[9]10-ChuChuyen'!Z19+'[10]10-ChuChuyen'!Z19+'[11]10-ChuChuyen'!Z19+'[12]10-ChuChuyen'!Z19+'[13]10-ChuChuyen'!Z19+'[14]10-ChuChuyen'!Z19+'[15]10-ChuChuyen'!Z19</f>
        <v>0</v>
      </c>
      <c r="AA19" s="479">
        <f>'[2]10-ChuChuyen'!AA19+'[3]10-ChuChuyen'!AA19+'[4]10-ChuChuyen'!AA19+'[5]10-ChuChuyen'!AA19+'[6]10-ChuChuyen'!AA19+'[7]10-ChuChuyen'!AA19+'[8]10-ChuChuyen'!AA19+'[9]10-ChuChuyen'!AA19+'[10]10-ChuChuyen'!AA19+'[11]10-ChuChuyen'!AA19+'[12]10-ChuChuyen'!AA19+'[13]10-ChuChuyen'!AA19+'[14]10-ChuChuyen'!AA19+'[15]10-ChuChuyen'!AA19</f>
        <v>0</v>
      </c>
      <c r="AB19" s="479">
        <f>'[2]10-ChuChuyen'!AB19+'[3]10-ChuChuyen'!AB19+'[4]10-ChuChuyen'!AB19+'[5]10-ChuChuyen'!AB19+'[6]10-ChuChuyen'!AB19+'[7]10-ChuChuyen'!AB19+'[8]10-ChuChuyen'!AB19+'[9]10-ChuChuyen'!AB19+'[10]10-ChuChuyen'!AB19+'[11]10-ChuChuyen'!AB19+'[12]10-ChuChuyen'!AB19+'[13]10-ChuChuyen'!AB19+'[14]10-ChuChuyen'!AB19+'[15]10-ChuChuyen'!AB19</f>
        <v>0</v>
      </c>
      <c r="AC19" s="479">
        <f>'[2]10-ChuChuyen'!AC19+'[3]10-ChuChuyen'!AC19+'[4]10-ChuChuyen'!AC19+'[5]10-ChuChuyen'!AC19+'[6]10-ChuChuyen'!AC19+'[7]10-ChuChuyen'!AC19+'[8]10-ChuChuyen'!AC19+'[9]10-ChuChuyen'!AC19+'[10]10-ChuChuyen'!AC19+'[11]10-ChuChuyen'!AC19+'[12]10-ChuChuyen'!AC19+'[13]10-ChuChuyen'!AC19+'[14]10-ChuChuyen'!AC19+'[15]10-ChuChuyen'!AC19</f>
        <v>0</v>
      </c>
      <c r="AD19" s="479">
        <f>'[2]10-ChuChuyen'!AD19+'[3]10-ChuChuyen'!AD19+'[4]10-ChuChuyen'!AD19+'[5]10-ChuChuyen'!AD19+'[6]10-ChuChuyen'!AD19+'[7]10-ChuChuyen'!AD19+'[8]10-ChuChuyen'!AD19+'[9]10-ChuChuyen'!AD19+'[10]10-ChuChuyen'!AD19+'[11]10-ChuChuyen'!AD19+'[12]10-ChuChuyen'!AD19+'[13]10-ChuChuyen'!AD19+'[14]10-ChuChuyen'!AD19+'[15]10-ChuChuyen'!AD19</f>
        <v>0</v>
      </c>
      <c r="AE19" s="479">
        <f>'[2]10-ChuChuyen'!AE19+'[3]10-ChuChuyen'!AE19+'[4]10-ChuChuyen'!AE19+'[5]10-ChuChuyen'!AE19+'[6]10-ChuChuyen'!AE19+'[7]10-ChuChuyen'!AE19+'[8]10-ChuChuyen'!AE19+'[9]10-ChuChuyen'!AE19+'[10]10-ChuChuyen'!AE19+'[11]10-ChuChuyen'!AE19+'[12]10-ChuChuyen'!AE19+'[13]10-ChuChuyen'!AE19+'[14]10-ChuChuyen'!AE19+'[15]10-ChuChuyen'!AE19</f>
        <v>0</v>
      </c>
      <c r="AF19" s="435">
        <f>P35</f>
        <v>14.536599999999998</v>
      </c>
    </row>
    <row r="20" spans="1:32" s="136" customFormat="1" ht="21.75" customHeight="1">
      <c r="A20" s="147" t="s">
        <v>103</v>
      </c>
      <c r="B20" s="148" t="s">
        <v>420</v>
      </c>
      <c r="C20" s="149" t="s">
        <v>105</v>
      </c>
      <c r="D20" s="478">
        <f>'[2]10-ChuChuyen'!D20+'[3]10-ChuChuyen'!D20+'[4]10-ChuChuyen'!D20+'[5]10-ChuChuyen'!D20+'[6]10-ChuChuyen'!D20+'[7]10-ChuChuyen'!D20+'[8]10-ChuChuyen'!D20+'[9]10-ChuChuyen'!D20+'[10]10-ChuChuyen'!D20+'[11]10-ChuChuyen'!D20+'[12]10-ChuChuyen'!D20+'[13]10-ChuChuyen'!D20+'[14]10-ChuChuyen'!D20+'[15]10-ChuChuyen'!D20</f>
        <v>4.5893</v>
      </c>
      <c r="E20" s="479">
        <f>'[2]10-ChuChuyen'!E20+'[3]10-ChuChuyen'!E20+'[4]10-ChuChuyen'!E20+'[5]10-ChuChuyen'!E20+'[6]10-ChuChuyen'!E20+'[7]10-ChuChuyen'!E20+'[8]10-ChuChuyen'!E20+'[9]10-ChuChuyen'!E20+'[10]10-ChuChuyen'!E20+'[11]10-ChuChuyen'!E20+'[12]10-ChuChuyen'!E20+'[13]10-ChuChuyen'!E20+'[14]10-ChuChuyen'!E20+'[15]10-ChuChuyen'!E20</f>
        <v>0</v>
      </c>
      <c r="F20" s="479">
        <f>'[2]10-ChuChuyen'!F20+'[3]10-ChuChuyen'!F20+'[4]10-ChuChuyen'!F20+'[5]10-ChuChuyen'!F20+'[6]10-ChuChuyen'!F20+'[7]10-ChuChuyen'!F20+'[8]10-ChuChuyen'!F20+'[9]10-ChuChuyen'!F20+'[10]10-ChuChuyen'!F20+'[11]10-ChuChuyen'!F20+'[12]10-ChuChuyen'!F20+'[13]10-ChuChuyen'!F20+'[14]10-ChuChuyen'!F20+'[15]10-ChuChuyen'!F20</f>
        <v>0</v>
      </c>
      <c r="G20" s="479">
        <f>'[2]10-ChuChuyen'!G20+'[3]10-ChuChuyen'!G20+'[4]10-ChuChuyen'!G20+'[5]10-ChuChuyen'!G20+'[6]10-ChuChuyen'!G20+'[7]10-ChuChuyen'!G20+'[8]10-ChuChuyen'!G20+'[9]10-ChuChuyen'!G20+'[10]10-ChuChuyen'!G20+'[11]10-ChuChuyen'!G20+'[12]10-ChuChuyen'!G20+'[13]10-ChuChuyen'!G20+'[14]10-ChuChuyen'!G20+'[15]10-ChuChuyen'!G20</f>
        <v>0</v>
      </c>
      <c r="H20" s="479">
        <f>'[2]10-ChuChuyen'!H20+'[3]10-ChuChuyen'!H20+'[4]10-ChuChuyen'!H20+'[5]10-ChuChuyen'!H20+'[6]10-ChuChuyen'!H20+'[7]10-ChuChuyen'!H20+'[8]10-ChuChuyen'!H20+'[9]10-ChuChuyen'!H20+'[10]10-ChuChuyen'!H20+'[11]10-ChuChuyen'!H20+'[12]10-ChuChuyen'!H20+'[13]10-ChuChuyen'!H20+'[14]10-ChuChuyen'!H20+'[15]10-ChuChuyen'!H20</f>
        <v>0</v>
      </c>
      <c r="I20" s="479">
        <f>'[2]10-ChuChuyen'!I20+'[3]10-ChuChuyen'!I20+'[4]10-ChuChuyen'!I20+'[5]10-ChuChuyen'!I20+'[6]10-ChuChuyen'!I20+'[7]10-ChuChuyen'!I20+'[8]10-ChuChuyen'!I20+'[9]10-ChuChuyen'!I20+'[10]10-ChuChuyen'!I20+'[11]10-ChuChuyen'!I20+'[12]10-ChuChuyen'!I20+'[13]10-ChuChuyen'!I20+'[14]10-ChuChuyen'!I20+'[15]10-ChuChuyen'!I20</f>
        <v>0</v>
      </c>
      <c r="J20" s="479">
        <f>'[2]10-ChuChuyen'!J20+'[3]10-ChuChuyen'!J20+'[4]10-ChuChuyen'!J20+'[5]10-ChuChuyen'!J20+'[6]10-ChuChuyen'!J20+'[7]10-ChuChuyen'!J20+'[8]10-ChuChuyen'!J20+'[9]10-ChuChuyen'!J20+'[10]10-ChuChuyen'!J20+'[11]10-ChuChuyen'!J20+'[12]10-ChuChuyen'!J20+'[13]10-ChuChuyen'!J20+'[14]10-ChuChuyen'!J20+'[15]10-ChuChuyen'!J20</f>
        <v>0</v>
      </c>
      <c r="K20" s="479">
        <f>'[2]10-ChuChuyen'!K20+'[3]10-ChuChuyen'!K20+'[4]10-ChuChuyen'!K20+'[5]10-ChuChuyen'!K20+'[6]10-ChuChuyen'!K20+'[7]10-ChuChuyen'!K20+'[8]10-ChuChuyen'!K20+'[9]10-ChuChuyen'!K20+'[10]10-ChuChuyen'!K20+'[11]10-ChuChuyen'!K20+'[12]10-ChuChuyen'!K20+'[13]10-ChuChuyen'!K20+'[14]10-ChuChuyen'!K20+'[15]10-ChuChuyen'!K20</f>
        <v>0</v>
      </c>
      <c r="L20" s="479">
        <f>'[2]10-ChuChuyen'!L20+'[3]10-ChuChuyen'!L20+'[4]10-ChuChuyen'!L20+'[5]10-ChuChuyen'!L20+'[6]10-ChuChuyen'!L20+'[7]10-ChuChuyen'!L20+'[8]10-ChuChuyen'!L20+'[9]10-ChuChuyen'!L20+'[10]10-ChuChuyen'!L20+'[11]10-ChuChuyen'!L20+'[12]10-ChuChuyen'!L20+'[13]10-ChuChuyen'!L20+'[14]10-ChuChuyen'!L20+'[15]10-ChuChuyen'!L20</f>
        <v>0</v>
      </c>
      <c r="M20" s="479">
        <f>'[2]10-ChuChuyen'!M20+'[3]10-ChuChuyen'!M20+'[4]10-ChuChuyen'!M20+'[5]10-ChuChuyen'!M20+'[6]10-ChuChuyen'!M20+'[7]10-ChuChuyen'!M20+'[8]10-ChuChuyen'!M20+'[9]10-ChuChuyen'!M20+'[10]10-ChuChuyen'!M20+'[11]10-ChuChuyen'!M20+'[12]10-ChuChuyen'!M20+'[13]10-ChuChuyen'!M20+'[14]10-ChuChuyen'!M20+'[15]10-ChuChuyen'!M20</f>
        <v>0</v>
      </c>
      <c r="N20" s="479">
        <f>'[2]10-ChuChuyen'!N20+'[3]10-ChuChuyen'!N20+'[4]10-ChuChuyen'!N20+'[5]10-ChuChuyen'!N20+'[6]10-ChuChuyen'!N20+'[7]10-ChuChuyen'!N20+'[8]10-ChuChuyen'!N20+'[9]10-ChuChuyen'!N20+'[10]10-ChuChuyen'!N20+'[11]10-ChuChuyen'!N20+'[12]10-ChuChuyen'!N20+'[13]10-ChuChuyen'!N20+'[14]10-ChuChuyen'!N20+'[15]10-ChuChuyen'!N20</f>
        <v>0</v>
      </c>
      <c r="O20" s="479">
        <f>'[2]10-ChuChuyen'!O20+'[3]10-ChuChuyen'!O20+'[4]10-ChuChuyen'!O20+'[5]10-ChuChuyen'!O20+'[6]10-ChuChuyen'!O20+'[7]10-ChuChuyen'!O20+'[8]10-ChuChuyen'!O20+'[9]10-ChuChuyen'!O20+'[10]10-ChuChuyen'!O20+'[11]10-ChuChuyen'!O20+'[12]10-ChuChuyen'!O20+'[13]10-ChuChuyen'!O20+'[14]10-ChuChuyen'!O20+'[15]10-ChuChuyen'!O20</f>
        <v>0</v>
      </c>
      <c r="P20" s="479">
        <f>'[2]10-ChuChuyen'!P20+'[3]10-ChuChuyen'!P20+'[4]10-ChuChuyen'!P20+'[5]10-ChuChuyen'!P20+'[6]10-ChuChuyen'!P20+'[7]10-ChuChuyen'!P20+'[8]10-ChuChuyen'!P20+'[9]10-ChuChuyen'!P20+'[10]10-ChuChuyen'!P20+'[11]10-ChuChuyen'!P20+'[12]10-ChuChuyen'!P20+'[13]10-ChuChuyen'!P20+'[14]10-ChuChuyen'!P20+'[15]10-ChuChuyen'!P20</f>
        <v>0</v>
      </c>
      <c r="Q20" s="480">
        <f>$D20-(SUM($E20:$P20)+SUM($R20:$AE20))</f>
        <v>4.5893</v>
      </c>
      <c r="R20" s="479">
        <f>'[2]10-ChuChuyen'!R20+'[3]10-ChuChuyen'!R20+'[4]10-ChuChuyen'!R20+'[5]10-ChuChuyen'!R20+'[6]10-ChuChuyen'!R20+'[7]10-ChuChuyen'!R20+'[8]10-ChuChuyen'!R20+'[9]10-ChuChuyen'!R20+'[10]10-ChuChuyen'!R20+'[11]10-ChuChuyen'!R20+'[12]10-ChuChuyen'!R20+'[13]10-ChuChuyen'!R20+'[14]10-ChuChuyen'!R20+'[15]10-ChuChuyen'!R20</f>
        <v>0</v>
      </c>
      <c r="S20" s="479">
        <f>'[2]10-ChuChuyen'!S20+'[3]10-ChuChuyen'!S20+'[4]10-ChuChuyen'!S20+'[5]10-ChuChuyen'!S20+'[6]10-ChuChuyen'!S20+'[7]10-ChuChuyen'!S20+'[8]10-ChuChuyen'!S20+'[9]10-ChuChuyen'!S20+'[10]10-ChuChuyen'!S20+'[11]10-ChuChuyen'!S20+'[12]10-ChuChuyen'!S20+'[13]10-ChuChuyen'!S20+'[14]10-ChuChuyen'!S20+'[15]10-ChuChuyen'!S20</f>
        <v>0</v>
      </c>
      <c r="T20" s="479">
        <f>'[2]10-ChuChuyen'!T20+'[3]10-ChuChuyen'!T20+'[4]10-ChuChuyen'!T20+'[5]10-ChuChuyen'!T20+'[6]10-ChuChuyen'!T20+'[7]10-ChuChuyen'!T20+'[8]10-ChuChuyen'!T20+'[9]10-ChuChuyen'!T20+'[10]10-ChuChuyen'!T20+'[11]10-ChuChuyen'!T20+'[12]10-ChuChuyen'!T20+'[13]10-ChuChuyen'!T20+'[14]10-ChuChuyen'!T20+'[15]10-ChuChuyen'!T20</f>
        <v>0</v>
      </c>
      <c r="U20" s="479">
        <f>'[2]10-ChuChuyen'!U20+'[3]10-ChuChuyen'!U20+'[4]10-ChuChuyen'!U20+'[5]10-ChuChuyen'!U20+'[6]10-ChuChuyen'!U20+'[7]10-ChuChuyen'!U20+'[8]10-ChuChuyen'!U20+'[9]10-ChuChuyen'!U20+'[10]10-ChuChuyen'!U20+'[11]10-ChuChuyen'!U20+'[12]10-ChuChuyen'!U20+'[13]10-ChuChuyen'!U20+'[14]10-ChuChuyen'!U20+'[15]10-ChuChuyen'!U20</f>
        <v>0</v>
      </c>
      <c r="V20" s="479">
        <f>'[2]10-ChuChuyen'!V20+'[3]10-ChuChuyen'!V20+'[4]10-ChuChuyen'!V20+'[5]10-ChuChuyen'!V20+'[6]10-ChuChuyen'!V20+'[7]10-ChuChuyen'!V20+'[8]10-ChuChuyen'!V20+'[9]10-ChuChuyen'!V20+'[10]10-ChuChuyen'!V20+'[11]10-ChuChuyen'!V20+'[12]10-ChuChuyen'!V20+'[13]10-ChuChuyen'!V20+'[14]10-ChuChuyen'!V20+'[15]10-ChuChuyen'!V20</f>
        <v>0</v>
      </c>
      <c r="W20" s="479">
        <f>'[2]10-ChuChuyen'!W20+'[3]10-ChuChuyen'!W20+'[4]10-ChuChuyen'!W20+'[5]10-ChuChuyen'!W20+'[6]10-ChuChuyen'!W20+'[7]10-ChuChuyen'!W20+'[8]10-ChuChuyen'!W20+'[9]10-ChuChuyen'!W20+'[10]10-ChuChuyen'!W20+'[11]10-ChuChuyen'!W20+'[12]10-ChuChuyen'!W20+'[13]10-ChuChuyen'!W20+'[14]10-ChuChuyen'!W20+'[15]10-ChuChuyen'!W20</f>
        <v>0</v>
      </c>
      <c r="X20" s="479">
        <f>'[2]10-ChuChuyen'!X20+'[3]10-ChuChuyen'!X20+'[4]10-ChuChuyen'!X20+'[5]10-ChuChuyen'!X20+'[6]10-ChuChuyen'!X20+'[7]10-ChuChuyen'!X20+'[8]10-ChuChuyen'!X20+'[9]10-ChuChuyen'!X20+'[10]10-ChuChuyen'!X20+'[11]10-ChuChuyen'!X20+'[12]10-ChuChuyen'!X20+'[13]10-ChuChuyen'!X20+'[14]10-ChuChuyen'!X20+'[15]10-ChuChuyen'!X20</f>
        <v>0</v>
      </c>
      <c r="Y20" s="479">
        <f>'[2]10-ChuChuyen'!Y20+'[3]10-ChuChuyen'!Y20+'[4]10-ChuChuyen'!Y20+'[5]10-ChuChuyen'!Y20+'[6]10-ChuChuyen'!Y20+'[7]10-ChuChuyen'!Y20+'[8]10-ChuChuyen'!Y20+'[9]10-ChuChuyen'!Y20+'[10]10-ChuChuyen'!Y20+'[11]10-ChuChuyen'!Y20+'[12]10-ChuChuyen'!Y20+'[13]10-ChuChuyen'!Y20+'[14]10-ChuChuyen'!Y20+'[15]10-ChuChuyen'!Y20</f>
        <v>0</v>
      </c>
      <c r="Z20" s="479">
        <f>'[2]10-ChuChuyen'!Z20+'[3]10-ChuChuyen'!Z20+'[4]10-ChuChuyen'!Z20+'[5]10-ChuChuyen'!Z20+'[6]10-ChuChuyen'!Z20+'[7]10-ChuChuyen'!Z20+'[8]10-ChuChuyen'!Z20+'[9]10-ChuChuyen'!Z20+'[10]10-ChuChuyen'!Z20+'[11]10-ChuChuyen'!Z20+'[12]10-ChuChuyen'!Z20+'[13]10-ChuChuyen'!Z20+'[14]10-ChuChuyen'!Z20+'[15]10-ChuChuyen'!Z20</f>
        <v>0</v>
      </c>
      <c r="AA20" s="479">
        <f>'[2]10-ChuChuyen'!AA20+'[3]10-ChuChuyen'!AA20+'[4]10-ChuChuyen'!AA20+'[5]10-ChuChuyen'!AA20+'[6]10-ChuChuyen'!AA20+'[7]10-ChuChuyen'!AA20+'[8]10-ChuChuyen'!AA20+'[9]10-ChuChuyen'!AA20+'[10]10-ChuChuyen'!AA20+'[11]10-ChuChuyen'!AA20+'[12]10-ChuChuyen'!AA20+'[13]10-ChuChuyen'!AA20+'[14]10-ChuChuyen'!AA20+'[15]10-ChuChuyen'!AA20</f>
        <v>0</v>
      </c>
      <c r="AB20" s="479">
        <f>'[2]10-ChuChuyen'!AB20+'[3]10-ChuChuyen'!AB20+'[4]10-ChuChuyen'!AB20+'[5]10-ChuChuyen'!AB20+'[6]10-ChuChuyen'!AB20+'[7]10-ChuChuyen'!AB20+'[8]10-ChuChuyen'!AB20+'[9]10-ChuChuyen'!AB20+'[10]10-ChuChuyen'!AB20+'[11]10-ChuChuyen'!AB20+'[12]10-ChuChuyen'!AB20+'[13]10-ChuChuyen'!AB20+'[14]10-ChuChuyen'!AB20+'[15]10-ChuChuyen'!AB20</f>
        <v>0</v>
      </c>
      <c r="AC20" s="479">
        <f>'[2]10-ChuChuyen'!AC20+'[3]10-ChuChuyen'!AC20+'[4]10-ChuChuyen'!AC20+'[5]10-ChuChuyen'!AC20+'[6]10-ChuChuyen'!AC20+'[7]10-ChuChuyen'!AC20+'[8]10-ChuChuyen'!AC20+'[9]10-ChuChuyen'!AC20+'[10]10-ChuChuyen'!AC20+'[11]10-ChuChuyen'!AC20+'[12]10-ChuChuyen'!AC20+'[13]10-ChuChuyen'!AC20+'[14]10-ChuChuyen'!AC20+'[15]10-ChuChuyen'!AC20</f>
        <v>0</v>
      </c>
      <c r="AD20" s="479">
        <f>'[2]10-ChuChuyen'!AD20+'[3]10-ChuChuyen'!AD20+'[4]10-ChuChuyen'!AD20+'[5]10-ChuChuyen'!AD20+'[6]10-ChuChuyen'!AD20+'[7]10-ChuChuyen'!AD20+'[8]10-ChuChuyen'!AD20+'[9]10-ChuChuyen'!AD20+'[10]10-ChuChuyen'!AD20+'[11]10-ChuChuyen'!AD20+'[12]10-ChuChuyen'!AD20+'[13]10-ChuChuyen'!AD20+'[14]10-ChuChuyen'!AD20+'[15]10-ChuChuyen'!AD20</f>
        <v>0</v>
      </c>
      <c r="AE20" s="479">
        <f>'[2]10-ChuChuyen'!AE20+'[3]10-ChuChuyen'!AE20+'[4]10-ChuChuyen'!AE20+'[5]10-ChuChuyen'!AE20+'[6]10-ChuChuyen'!AE20+'[7]10-ChuChuyen'!AE20+'[8]10-ChuChuyen'!AE20+'[9]10-ChuChuyen'!AE20+'[10]10-ChuChuyen'!AE20+'[11]10-ChuChuyen'!AE20+'[12]10-ChuChuyen'!AE20+'[13]10-ChuChuyen'!AE20+'[14]10-ChuChuyen'!AE20+'[15]10-ChuChuyen'!AE20</f>
        <v>0</v>
      </c>
      <c r="AF20" s="435">
        <f>Q35</f>
        <v>4.5893</v>
      </c>
    </row>
    <row r="21" spans="1:32" s="136" customFormat="1" ht="21.75" customHeight="1">
      <c r="A21" s="147" t="s">
        <v>106</v>
      </c>
      <c r="B21" s="148" t="s">
        <v>421</v>
      </c>
      <c r="C21" s="149" t="s">
        <v>108</v>
      </c>
      <c r="D21" s="478">
        <f>'[2]10-ChuChuyen'!D21+'[3]10-ChuChuyen'!D21+'[4]10-ChuChuyen'!D21+'[5]10-ChuChuyen'!D21+'[6]10-ChuChuyen'!D21+'[7]10-ChuChuyen'!D21+'[8]10-ChuChuyen'!D21+'[9]10-ChuChuyen'!D21+'[10]10-ChuChuyen'!D21+'[11]10-ChuChuyen'!D21+'[12]10-ChuChuyen'!D21+'[13]10-ChuChuyen'!D21+'[14]10-ChuChuyen'!D21+'[15]10-ChuChuyen'!D21</f>
        <v>7.2148</v>
      </c>
      <c r="E21" s="479">
        <f>'[2]10-ChuChuyen'!E21+'[3]10-ChuChuyen'!E21+'[4]10-ChuChuyen'!E21+'[5]10-ChuChuyen'!E21+'[6]10-ChuChuyen'!E21+'[7]10-ChuChuyen'!E21+'[8]10-ChuChuyen'!E21+'[9]10-ChuChuyen'!E21+'[10]10-ChuChuyen'!E21+'[11]10-ChuChuyen'!E21+'[12]10-ChuChuyen'!E21+'[13]10-ChuChuyen'!E21+'[14]10-ChuChuyen'!E21+'[15]10-ChuChuyen'!E21</f>
        <v>0</v>
      </c>
      <c r="F21" s="479">
        <f>'[2]10-ChuChuyen'!F21+'[3]10-ChuChuyen'!F21+'[4]10-ChuChuyen'!F21+'[5]10-ChuChuyen'!F21+'[6]10-ChuChuyen'!F21+'[7]10-ChuChuyen'!F21+'[8]10-ChuChuyen'!F21+'[9]10-ChuChuyen'!F21+'[10]10-ChuChuyen'!F21+'[11]10-ChuChuyen'!F21+'[12]10-ChuChuyen'!F21+'[13]10-ChuChuyen'!F21+'[14]10-ChuChuyen'!F21+'[15]10-ChuChuyen'!F21</f>
        <v>0</v>
      </c>
      <c r="G21" s="479">
        <f>'[2]10-ChuChuyen'!G21+'[3]10-ChuChuyen'!G21+'[4]10-ChuChuyen'!G21+'[5]10-ChuChuyen'!G21+'[6]10-ChuChuyen'!G21+'[7]10-ChuChuyen'!G21+'[8]10-ChuChuyen'!G21+'[9]10-ChuChuyen'!G21+'[10]10-ChuChuyen'!G21+'[11]10-ChuChuyen'!G21+'[12]10-ChuChuyen'!G21+'[13]10-ChuChuyen'!G21+'[14]10-ChuChuyen'!G21+'[15]10-ChuChuyen'!G21</f>
        <v>0</v>
      </c>
      <c r="H21" s="479">
        <f>'[2]10-ChuChuyen'!H21+'[3]10-ChuChuyen'!H21+'[4]10-ChuChuyen'!H21+'[5]10-ChuChuyen'!H21+'[6]10-ChuChuyen'!H21+'[7]10-ChuChuyen'!H21+'[8]10-ChuChuyen'!H21+'[9]10-ChuChuyen'!H21+'[10]10-ChuChuyen'!H21+'[11]10-ChuChuyen'!H21+'[12]10-ChuChuyen'!H21+'[13]10-ChuChuyen'!H21+'[14]10-ChuChuyen'!H21+'[15]10-ChuChuyen'!H21</f>
        <v>0</v>
      </c>
      <c r="I21" s="479">
        <f>'[2]10-ChuChuyen'!I21+'[3]10-ChuChuyen'!I21+'[4]10-ChuChuyen'!I21+'[5]10-ChuChuyen'!I21+'[6]10-ChuChuyen'!I21+'[7]10-ChuChuyen'!I21+'[8]10-ChuChuyen'!I21+'[9]10-ChuChuyen'!I21+'[10]10-ChuChuyen'!I21+'[11]10-ChuChuyen'!I21+'[12]10-ChuChuyen'!I21+'[13]10-ChuChuyen'!I21+'[14]10-ChuChuyen'!I21+'[15]10-ChuChuyen'!I21</f>
        <v>0</v>
      </c>
      <c r="J21" s="479">
        <f>'[2]10-ChuChuyen'!J21+'[3]10-ChuChuyen'!J21+'[4]10-ChuChuyen'!J21+'[5]10-ChuChuyen'!J21+'[6]10-ChuChuyen'!J21+'[7]10-ChuChuyen'!J21+'[8]10-ChuChuyen'!J21+'[9]10-ChuChuyen'!J21+'[10]10-ChuChuyen'!J21+'[11]10-ChuChuyen'!J21+'[12]10-ChuChuyen'!J21+'[13]10-ChuChuyen'!J21+'[14]10-ChuChuyen'!J21+'[15]10-ChuChuyen'!J21</f>
        <v>0</v>
      </c>
      <c r="K21" s="479">
        <f>'[2]10-ChuChuyen'!K21+'[3]10-ChuChuyen'!K21+'[4]10-ChuChuyen'!K21+'[5]10-ChuChuyen'!K21+'[6]10-ChuChuyen'!K21+'[7]10-ChuChuyen'!K21+'[8]10-ChuChuyen'!K21+'[9]10-ChuChuyen'!K21+'[10]10-ChuChuyen'!K21+'[11]10-ChuChuyen'!K21+'[12]10-ChuChuyen'!K21+'[13]10-ChuChuyen'!K21+'[14]10-ChuChuyen'!K21+'[15]10-ChuChuyen'!K21</f>
        <v>0</v>
      </c>
      <c r="L21" s="479">
        <f>'[2]10-ChuChuyen'!L21+'[3]10-ChuChuyen'!L21+'[4]10-ChuChuyen'!L21+'[5]10-ChuChuyen'!L21+'[6]10-ChuChuyen'!L21+'[7]10-ChuChuyen'!L21+'[8]10-ChuChuyen'!L21+'[9]10-ChuChuyen'!L21+'[10]10-ChuChuyen'!L21+'[11]10-ChuChuyen'!L21+'[12]10-ChuChuyen'!L21+'[13]10-ChuChuyen'!L21+'[14]10-ChuChuyen'!L21+'[15]10-ChuChuyen'!L21</f>
        <v>0</v>
      </c>
      <c r="M21" s="479">
        <f>'[2]10-ChuChuyen'!M21+'[3]10-ChuChuyen'!M21+'[4]10-ChuChuyen'!M21+'[5]10-ChuChuyen'!M21+'[6]10-ChuChuyen'!M21+'[7]10-ChuChuyen'!M21+'[8]10-ChuChuyen'!M21+'[9]10-ChuChuyen'!M21+'[10]10-ChuChuyen'!M21+'[11]10-ChuChuyen'!M21+'[12]10-ChuChuyen'!M21+'[13]10-ChuChuyen'!M21+'[14]10-ChuChuyen'!M21+'[15]10-ChuChuyen'!M21</f>
        <v>0</v>
      </c>
      <c r="N21" s="479">
        <f>'[2]10-ChuChuyen'!N21+'[3]10-ChuChuyen'!N21+'[4]10-ChuChuyen'!N21+'[5]10-ChuChuyen'!N21+'[6]10-ChuChuyen'!N21+'[7]10-ChuChuyen'!N21+'[8]10-ChuChuyen'!N21+'[9]10-ChuChuyen'!N21+'[10]10-ChuChuyen'!N21+'[11]10-ChuChuyen'!N21+'[12]10-ChuChuyen'!N21+'[13]10-ChuChuyen'!N21+'[14]10-ChuChuyen'!N21+'[15]10-ChuChuyen'!N21</f>
        <v>0</v>
      </c>
      <c r="O21" s="479">
        <f>'[2]10-ChuChuyen'!O21+'[3]10-ChuChuyen'!O21+'[4]10-ChuChuyen'!O21+'[5]10-ChuChuyen'!O21+'[6]10-ChuChuyen'!O21+'[7]10-ChuChuyen'!O21+'[8]10-ChuChuyen'!O21+'[9]10-ChuChuyen'!O21+'[10]10-ChuChuyen'!O21+'[11]10-ChuChuyen'!O21+'[12]10-ChuChuyen'!O21+'[13]10-ChuChuyen'!O21+'[14]10-ChuChuyen'!O21+'[15]10-ChuChuyen'!O21</f>
        <v>0</v>
      </c>
      <c r="P21" s="479">
        <f>'[2]10-ChuChuyen'!P21+'[3]10-ChuChuyen'!P21+'[4]10-ChuChuyen'!P21+'[5]10-ChuChuyen'!P21+'[6]10-ChuChuyen'!P21+'[7]10-ChuChuyen'!P21+'[8]10-ChuChuyen'!P21+'[9]10-ChuChuyen'!P21+'[10]10-ChuChuyen'!P21+'[11]10-ChuChuyen'!P21+'[12]10-ChuChuyen'!P21+'[13]10-ChuChuyen'!P21+'[14]10-ChuChuyen'!P21+'[15]10-ChuChuyen'!P21</f>
        <v>0</v>
      </c>
      <c r="Q21" s="479">
        <f>'[2]10-ChuChuyen'!Q21+'[3]10-ChuChuyen'!Q21+'[4]10-ChuChuyen'!Q21+'[5]10-ChuChuyen'!Q21+'[6]10-ChuChuyen'!Q21+'[7]10-ChuChuyen'!Q21+'[8]10-ChuChuyen'!Q21+'[9]10-ChuChuyen'!Q21+'[10]10-ChuChuyen'!Q21+'[11]10-ChuChuyen'!Q21+'[12]10-ChuChuyen'!Q21+'[13]10-ChuChuyen'!Q21+'[14]10-ChuChuyen'!Q21+'[15]10-ChuChuyen'!Q21</f>
        <v>0</v>
      </c>
      <c r="R21" s="480">
        <f>$D21-(SUM($E21:$Q21)+SUM($S21:$AE21))</f>
        <v>7.2148</v>
      </c>
      <c r="S21" s="479">
        <f>'[2]10-ChuChuyen'!S21+'[3]10-ChuChuyen'!S21+'[4]10-ChuChuyen'!S21+'[5]10-ChuChuyen'!S21+'[6]10-ChuChuyen'!S21+'[7]10-ChuChuyen'!S21+'[8]10-ChuChuyen'!S21+'[9]10-ChuChuyen'!S21+'[10]10-ChuChuyen'!S21+'[11]10-ChuChuyen'!S21+'[12]10-ChuChuyen'!S21+'[13]10-ChuChuyen'!S21+'[14]10-ChuChuyen'!S21+'[15]10-ChuChuyen'!S21</f>
        <v>0</v>
      </c>
      <c r="T21" s="479">
        <f>'[2]10-ChuChuyen'!T21+'[3]10-ChuChuyen'!T21+'[4]10-ChuChuyen'!T21+'[5]10-ChuChuyen'!T21+'[6]10-ChuChuyen'!T21+'[7]10-ChuChuyen'!T21+'[8]10-ChuChuyen'!T21+'[9]10-ChuChuyen'!T21+'[10]10-ChuChuyen'!T21+'[11]10-ChuChuyen'!T21+'[12]10-ChuChuyen'!T21+'[13]10-ChuChuyen'!T21+'[14]10-ChuChuyen'!T21+'[15]10-ChuChuyen'!T21</f>
        <v>0</v>
      </c>
      <c r="U21" s="479">
        <f>'[2]10-ChuChuyen'!U21+'[3]10-ChuChuyen'!U21+'[4]10-ChuChuyen'!U21+'[5]10-ChuChuyen'!U21+'[6]10-ChuChuyen'!U21+'[7]10-ChuChuyen'!U21+'[8]10-ChuChuyen'!U21+'[9]10-ChuChuyen'!U21+'[10]10-ChuChuyen'!U21+'[11]10-ChuChuyen'!U21+'[12]10-ChuChuyen'!U21+'[13]10-ChuChuyen'!U21+'[14]10-ChuChuyen'!U21+'[15]10-ChuChuyen'!U21</f>
        <v>0</v>
      </c>
      <c r="V21" s="479">
        <f>'[2]10-ChuChuyen'!V21+'[3]10-ChuChuyen'!V21+'[4]10-ChuChuyen'!V21+'[5]10-ChuChuyen'!V21+'[6]10-ChuChuyen'!V21+'[7]10-ChuChuyen'!V21+'[8]10-ChuChuyen'!V21+'[9]10-ChuChuyen'!V21+'[10]10-ChuChuyen'!V21+'[11]10-ChuChuyen'!V21+'[12]10-ChuChuyen'!V21+'[13]10-ChuChuyen'!V21+'[14]10-ChuChuyen'!V21+'[15]10-ChuChuyen'!V21</f>
        <v>0</v>
      </c>
      <c r="W21" s="479">
        <f>'[2]10-ChuChuyen'!W21+'[3]10-ChuChuyen'!W21+'[4]10-ChuChuyen'!W21+'[5]10-ChuChuyen'!W21+'[6]10-ChuChuyen'!W21+'[7]10-ChuChuyen'!W21+'[8]10-ChuChuyen'!W21+'[9]10-ChuChuyen'!W21+'[10]10-ChuChuyen'!W21+'[11]10-ChuChuyen'!W21+'[12]10-ChuChuyen'!W21+'[13]10-ChuChuyen'!W21+'[14]10-ChuChuyen'!W21+'[15]10-ChuChuyen'!W21</f>
        <v>0</v>
      </c>
      <c r="X21" s="479">
        <f>'[2]10-ChuChuyen'!X21+'[3]10-ChuChuyen'!X21+'[4]10-ChuChuyen'!X21+'[5]10-ChuChuyen'!X21+'[6]10-ChuChuyen'!X21+'[7]10-ChuChuyen'!X21+'[8]10-ChuChuyen'!X21+'[9]10-ChuChuyen'!X21+'[10]10-ChuChuyen'!X21+'[11]10-ChuChuyen'!X21+'[12]10-ChuChuyen'!X21+'[13]10-ChuChuyen'!X21+'[14]10-ChuChuyen'!X21+'[15]10-ChuChuyen'!X21</f>
        <v>0</v>
      </c>
      <c r="Y21" s="479">
        <f>'[2]10-ChuChuyen'!Y21+'[3]10-ChuChuyen'!Y21+'[4]10-ChuChuyen'!Y21+'[5]10-ChuChuyen'!Y21+'[6]10-ChuChuyen'!Y21+'[7]10-ChuChuyen'!Y21+'[8]10-ChuChuyen'!Y21+'[9]10-ChuChuyen'!Y21+'[10]10-ChuChuyen'!Y21+'[11]10-ChuChuyen'!Y21+'[12]10-ChuChuyen'!Y21+'[13]10-ChuChuyen'!Y21+'[14]10-ChuChuyen'!Y21+'[15]10-ChuChuyen'!Y21</f>
        <v>0</v>
      </c>
      <c r="Z21" s="479">
        <f>'[2]10-ChuChuyen'!Z21+'[3]10-ChuChuyen'!Z21+'[4]10-ChuChuyen'!Z21+'[5]10-ChuChuyen'!Z21+'[6]10-ChuChuyen'!Z21+'[7]10-ChuChuyen'!Z21+'[8]10-ChuChuyen'!Z21+'[9]10-ChuChuyen'!Z21+'[10]10-ChuChuyen'!Z21+'[11]10-ChuChuyen'!Z21+'[12]10-ChuChuyen'!Z21+'[13]10-ChuChuyen'!Z21+'[14]10-ChuChuyen'!Z21+'[15]10-ChuChuyen'!Z21</f>
        <v>0</v>
      </c>
      <c r="AA21" s="479">
        <f>'[2]10-ChuChuyen'!AA21+'[3]10-ChuChuyen'!AA21+'[4]10-ChuChuyen'!AA21+'[5]10-ChuChuyen'!AA21+'[6]10-ChuChuyen'!AA21+'[7]10-ChuChuyen'!AA21+'[8]10-ChuChuyen'!AA21+'[9]10-ChuChuyen'!AA21+'[10]10-ChuChuyen'!AA21+'[11]10-ChuChuyen'!AA21+'[12]10-ChuChuyen'!AA21+'[13]10-ChuChuyen'!AA21+'[14]10-ChuChuyen'!AA21+'[15]10-ChuChuyen'!AA21</f>
        <v>0</v>
      </c>
      <c r="AB21" s="479">
        <f>'[2]10-ChuChuyen'!AB21+'[3]10-ChuChuyen'!AB21+'[4]10-ChuChuyen'!AB21+'[5]10-ChuChuyen'!AB21+'[6]10-ChuChuyen'!AB21+'[7]10-ChuChuyen'!AB21+'[8]10-ChuChuyen'!AB21+'[9]10-ChuChuyen'!AB21+'[10]10-ChuChuyen'!AB21+'[11]10-ChuChuyen'!AB21+'[12]10-ChuChuyen'!AB21+'[13]10-ChuChuyen'!AB21+'[14]10-ChuChuyen'!AB21+'[15]10-ChuChuyen'!AB21</f>
        <v>0</v>
      </c>
      <c r="AC21" s="479">
        <f>'[2]10-ChuChuyen'!AC21+'[3]10-ChuChuyen'!AC21+'[4]10-ChuChuyen'!AC21+'[5]10-ChuChuyen'!AC21+'[6]10-ChuChuyen'!AC21+'[7]10-ChuChuyen'!AC21+'[8]10-ChuChuyen'!AC21+'[9]10-ChuChuyen'!AC21+'[10]10-ChuChuyen'!AC21+'[11]10-ChuChuyen'!AC21+'[12]10-ChuChuyen'!AC21+'[13]10-ChuChuyen'!AC21+'[14]10-ChuChuyen'!AC21+'[15]10-ChuChuyen'!AC21</f>
        <v>0</v>
      </c>
      <c r="AD21" s="479">
        <f>'[2]10-ChuChuyen'!AD21+'[3]10-ChuChuyen'!AD21+'[4]10-ChuChuyen'!AD21+'[5]10-ChuChuyen'!AD21+'[6]10-ChuChuyen'!AD21+'[7]10-ChuChuyen'!AD21+'[8]10-ChuChuyen'!AD21+'[9]10-ChuChuyen'!AD21+'[10]10-ChuChuyen'!AD21+'[11]10-ChuChuyen'!AD21+'[12]10-ChuChuyen'!AD21+'[13]10-ChuChuyen'!AD21+'[14]10-ChuChuyen'!AD21+'[15]10-ChuChuyen'!AD21</f>
        <v>0</v>
      </c>
      <c r="AE21" s="479">
        <f>'[2]10-ChuChuyen'!AE21+'[3]10-ChuChuyen'!AE21+'[4]10-ChuChuyen'!AE21+'[5]10-ChuChuyen'!AE21+'[6]10-ChuChuyen'!AE21+'[7]10-ChuChuyen'!AE21+'[8]10-ChuChuyen'!AE21+'[9]10-ChuChuyen'!AE21+'[10]10-ChuChuyen'!AE21+'[11]10-ChuChuyen'!AE21+'[12]10-ChuChuyen'!AE21+'[13]10-ChuChuyen'!AE21+'[14]10-ChuChuyen'!AE21+'[15]10-ChuChuyen'!AE21</f>
        <v>0</v>
      </c>
      <c r="AF21" s="435">
        <f>R35</f>
        <v>7.2148</v>
      </c>
    </row>
    <row r="22" spans="1:32" s="136" customFormat="1" ht="21.75" customHeight="1">
      <c r="A22" s="147" t="s">
        <v>109</v>
      </c>
      <c r="B22" s="148" t="s">
        <v>409</v>
      </c>
      <c r="C22" s="149" t="s">
        <v>111</v>
      </c>
      <c r="D22" s="478">
        <f>'[2]10-ChuChuyen'!D22+'[3]10-ChuChuyen'!D22+'[4]10-ChuChuyen'!D22+'[5]10-ChuChuyen'!D22+'[6]10-ChuChuyen'!D22+'[7]10-ChuChuyen'!D22+'[8]10-ChuChuyen'!D22+'[9]10-ChuChuyen'!D22+'[10]10-ChuChuyen'!D22+'[11]10-ChuChuyen'!D22+'[12]10-ChuChuyen'!D22+'[13]10-ChuChuyen'!D22+'[14]10-ChuChuyen'!D22+'[15]10-ChuChuyen'!D22</f>
        <v>129.84789999999998</v>
      </c>
      <c r="E22" s="479">
        <f>'[2]10-ChuChuyen'!E22+'[3]10-ChuChuyen'!E22+'[4]10-ChuChuyen'!E22+'[5]10-ChuChuyen'!E22+'[6]10-ChuChuyen'!E22+'[7]10-ChuChuyen'!E22+'[8]10-ChuChuyen'!E22+'[9]10-ChuChuyen'!E22+'[10]10-ChuChuyen'!E22+'[11]10-ChuChuyen'!E22+'[12]10-ChuChuyen'!E22+'[13]10-ChuChuyen'!E22+'[14]10-ChuChuyen'!E22+'[15]10-ChuChuyen'!E22</f>
        <v>0</v>
      </c>
      <c r="F22" s="479">
        <f>'[2]10-ChuChuyen'!F22+'[3]10-ChuChuyen'!F22+'[4]10-ChuChuyen'!F22+'[5]10-ChuChuyen'!F22+'[6]10-ChuChuyen'!F22+'[7]10-ChuChuyen'!F22+'[8]10-ChuChuyen'!F22+'[9]10-ChuChuyen'!F22+'[10]10-ChuChuyen'!F22+'[11]10-ChuChuyen'!F22+'[12]10-ChuChuyen'!F22+'[13]10-ChuChuyen'!F22+'[14]10-ChuChuyen'!F22+'[15]10-ChuChuyen'!F22</f>
        <v>0</v>
      </c>
      <c r="G22" s="479">
        <f>'[2]10-ChuChuyen'!G22+'[3]10-ChuChuyen'!G22+'[4]10-ChuChuyen'!G22+'[5]10-ChuChuyen'!G22+'[6]10-ChuChuyen'!G22+'[7]10-ChuChuyen'!G22+'[8]10-ChuChuyen'!G22+'[9]10-ChuChuyen'!G22+'[10]10-ChuChuyen'!G22+'[11]10-ChuChuyen'!G22+'[12]10-ChuChuyen'!G22+'[13]10-ChuChuyen'!G22+'[14]10-ChuChuyen'!G22+'[15]10-ChuChuyen'!G22</f>
        <v>0</v>
      </c>
      <c r="H22" s="479">
        <f>'[2]10-ChuChuyen'!H22+'[3]10-ChuChuyen'!H22+'[4]10-ChuChuyen'!H22+'[5]10-ChuChuyen'!H22+'[6]10-ChuChuyen'!H22+'[7]10-ChuChuyen'!H22+'[8]10-ChuChuyen'!H22+'[9]10-ChuChuyen'!H22+'[10]10-ChuChuyen'!H22+'[11]10-ChuChuyen'!H22+'[12]10-ChuChuyen'!H22+'[13]10-ChuChuyen'!H22+'[14]10-ChuChuyen'!H22+'[15]10-ChuChuyen'!H22</f>
        <v>0</v>
      </c>
      <c r="I22" s="479">
        <f>'[2]10-ChuChuyen'!I22+'[3]10-ChuChuyen'!I22+'[4]10-ChuChuyen'!I22+'[5]10-ChuChuyen'!I22+'[6]10-ChuChuyen'!I22+'[7]10-ChuChuyen'!I22+'[8]10-ChuChuyen'!I22+'[9]10-ChuChuyen'!I22+'[10]10-ChuChuyen'!I22+'[11]10-ChuChuyen'!I22+'[12]10-ChuChuyen'!I22+'[13]10-ChuChuyen'!I22+'[14]10-ChuChuyen'!I22+'[15]10-ChuChuyen'!I22</f>
        <v>0</v>
      </c>
      <c r="J22" s="479">
        <f>'[2]10-ChuChuyen'!J22+'[3]10-ChuChuyen'!J22+'[4]10-ChuChuyen'!J22+'[5]10-ChuChuyen'!J22+'[6]10-ChuChuyen'!J22+'[7]10-ChuChuyen'!J22+'[8]10-ChuChuyen'!J22+'[9]10-ChuChuyen'!J22+'[10]10-ChuChuyen'!J22+'[11]10-ChuChuyen'!J22+'[12]10-ChuChuyen'!J22+'[13]10-ChuChuyen'!J22+'[14]10-ChuChuyen'!J22+'[15]10-ChuChuyen'!J22</f>
        <v>0</v>
      </c>
      <c r="K22" s="479">
        <f>'[2]10-ChuChuyen'!K22+'[3]10-ChuChuyen'!K22+'[4]10-ChuChuyen'!K22+'[5]10-ChuChuyen'!K22+'[6]10-ChuChuyen'!K22+'[7]10-ChuChuyen'!K22+'[8]10-ChuChuyen'!K22+'[9]10-ChuChuyen'!K22+'[10]10-ChuChuyen'!K22+'[11]10-ChuChuyen'!K22+'[12]10-ChuChuyen'!K22+'[13]10-ChuChuyen'!K22+'[14]10-ChuChuyen'!K22+'[15]10-ChuChuyen'!K22</f>
        <v>0</v>
      </c>
      <c r="L22" s="479">
        <f>'[2]10-ChuChuyen'!L22+'[3]10-ChuChuyen'!L22+'[4]10-ChuChuyen'!L22+'[5]10-ChuChuyen'!L22+'[6]10-ChuChuyen'!L22+'[7]10-ChuChuyen'!L22+'[8]10-ChuChuyen'!L22+'[9]10-ChuChuyen'!L22+'[10]10-ChuChuyen'!L22+'[11]10-ChuChuyen'!L22+'[12]10-ChuChuyen'!L22+'[13]10-ChuChuyen'!L22+'[14]10-ChuChuyen'!L22+'[15]10-ChuChuyen'!L22</f>
        <v>0</v>
      </c>
      <c r="M22" s="479">
        <f>'[2]10-ChuChuyen'!M22+'[3]10-ChuChuyen'!M22+'[4]10-ChuChuyen'!M22+'[5]10-ChuChuyen'!M22+'[6]10-ChuChuyen'!M22+'[7]10-ChuChuyen'!M22+'[8]10-ChuChuyen'!M22+'[9]10-ChuChuyen'!M22+'[10]10-ChuChuyen'!M22+'[11]10-ChuChuyen'!M22+'[12]10-ChuChuyen'!M22+'[13]10-ChuChuyen'!M22+'[14]10-ChuChuyen'!M22+'[15]10-ChuChuyen'!M22</f>
        <v>0</v>
      </c>
      <c r="N22" s="479">
        <f>'[2]10-ChuChuyen'!N22+'[3]10-ChuChuyen'!N22+'[4]10-ChuChuyen'!N22+'[5]10-ChuChuyen'!N22+'[6]10-ChuChuyen'!N22+'[7]10-ChuChuyen'!N22+'[8]10-ChuChuyen'!N22+'[9]10-ChuChuyen'!N22+'[10]10-ChuChuyen'!N22+'[11]10-ChuChuyen'!N22+'[12]10-ChuChuyen'!N22+'[13]10-ChuChuyen'!N22+'[14]10-ChuChuyen'!N22+'[15]10-ChuChuyen'!N22</f>
        <v>0</v>
      </c>
      <c r="O22" s="479">
        <f>'[2]10-ChuChuyen'!O22+'[3]10-ChuChuyen'!O22+'[4]10-ChuChuyen'!O22+'[5]10-ChuChuyen'!O22+'[6]10-ChuChuyen'!O22+'[7]10-ChuChuyen'!O22+'[8]10-ChuChuyen'!O22+'[9]10-ChuChuyen'!O22+'[10]10-ChuChuyen'!O22+'[11]10-ChuChuyen'!O22+'[12]10-ChuChuyen'!O22+'[13]10-ChuChuyen'!O22+'[14]10-ChuChuyen'!O22+'[15]10-ChuChuyen'!O22</f>
        <v>0</v>
      </c>
      <c r="P22" s="479">
        <f>'[2]10-ChuChuyen'!P22+'[3]10-ChuChuyen'!P22+'[4]10-ChuChuyen'!P22+'[5]10-ChuChuyen'!P22+'[6]10-ChuChuyen'!P22+'[7]10-ChuChuyen'!P22+'[8]10-ChuChuyen'!P22+'[9]10-ChuChuyen'!P22+'[10]10-ChuChuyen'!P22+'[11]10-ChuChuyen'!P22+'[12]10-ChuChuyen'!P22+'[13]10-ChuChuyen'!P22+'[14]10-ChuChuyen'!P22+'[15]10-ChuChuyen'!P22</f>
        <v>0</v>
      </c>
      <c r="Q22" s="479">
        <f>'[2]10-ChuChuyen'!Q22+'[3]10-ChuChuyen'!Q22+'[4]10-ChuChuyen'!Q22+'[5]10-ChuChuyen'!Q22+'[6]10-ChuChuyen'!Q22+'[7]10-ChuChuyen'!Q22+'[8]10-ChuChuyen'!Q22+'[9]10-ChuChuyen'!Q22+'[10]10-ChuChuyen'!Q22+'[11]10-ChuChuyen'!Q22+'[12]10-ChuChuyen'!Q22+'[13]10-ChuChuyen'!Q22+'[14]10-ChuChuyen'!Q22+'[15]10-ChuChuyen'!Q22</f>
        <v>0</v>
      </c>
      <c r="R22" s="479">
        <f>'[2]10-ChuChuyen'!R22+'[3]10-ChuChuyen'!R22+'[4]10-ChuChuyen'!R22+'[5]10-ChuChuyen'!R22+'[6]10-ChuChuyen'!R22+'[7]10-ChuChuyen'!R22+'[8]10-ChuChuyen'!R22+'[9]10-ChuChuyen'!R22+'[10]10-ChuChuyen'!R22+'[11]10-ChuChuyen'!R22+'[12]10-ChuChuyen'!R22+'[13]10-ChuChuyen'!R22+'[14]10-ChuChuyen'!R22+'[15]10-ChuChuyen'!R22</f>
        <v>0</v>
      </c>
      <c r="S22" s="480">
        <f>$D22-(SUM($E22:$R22)+SUM($T22:$AE22))</f>
        <v>129.84789999999998</v>
      </c>
      <c r="T22" s="479">
        <f>'[2]10-ChuChuyen'!T22+'[3]10-ChuChuyen'!T22+'[4]10-ChuChuyen'!T22+'[5]10-ChuChuyen'!T22+'[6]10-ChuChuyen'!T22+'[7]10-ChuChuyen'!T22+'[8]10-ChuChuyen'!T22+'[9]10-ChuChuyen'!T22+'[10]10-ChuChuyen'!T22+'[11]10-ChuChuyen'!T22+'[12]10-ChuChuyen'!T22+'[13]10-ChuChuyen'!T22+'[14]10-ChuChuyen'!T22+'[15]10-ChuChuyen'!T22</f>
        <v>0</v>
      </c>
      <c r="U22" s="479">
        <f>'[2]10-ChuChuyen'!U22+'[3]10-ChuChuyen'!U22+'[4]10-ChuChuyen'!U22+'[5]10-ChuChuyen'!U22+'[6]10-ChuChuyen'!U22+'[7]10-ChuChuyen'!U22+'[8]10-ChuChuyen'!U22+'[9]10-ChuChuyen'!U22+'[10]10-ChuChuyen'!U22+'[11]10-ChuChuyen'!U22+'[12]10-ChuChuyen'!U22+'[13]10-ChuChuyen'!U22+'[14]10-ChuChuyen'!U22+'[15]10-ChuChuyen'!U22</f>
        <v>0</v>
      </c>
      <c r="V22" s="479">
        <f>'[2]10-ChuChuyen'!V22+'[3]10-ChuChuyen'!V22+'[4]10-ChuChuyen'!V22+'[5]10-ChuChuyen'!V22+'[6]10-ChuChuyen'!V22+'[7]10-ChuChuyen'!V22+'[8]10-ChuChuyen'!V22+'[9]10-ChuChuyen'!V22+'[10]10-ChuChuyen'!V22+'[11]10-ChuChuyen'!V22+'[12]10-ChuChuyen'!V22+'[13]10-ChuChuyen'!V22+'[14]10-ChuChuyen'!V22+'[15]10-ChuChuyen'!V22</f>
        <v>0</v>
      </c>
      <c r="W22" s="479">
        <f>'[2]10-ChuChuyen'!W22+'[3]10-ChuChuyen'!W22+'[4]10-ChuChuyen'!W22+'[5]10-ChuChuyen'!W22+'[6]10-ChuChuyen'!W22+'[7]10-ChuChuyen'!W22+'[8]10-ChuChuyen'!W22+'[9]10-ChuChuyen'!W22+'[10]10-ChuChuyen'!W22+'[11]10-ChuChuyen'!W22+'[12]10-ChuChuyen'!W22+'[13]10-ChuChuyen'!W22+'[14]10-ChuChuyen'!W22+'[15]10-ChuChuyen'!W22</f>
        <v>0</v>
      </c>
      <c r="X22" s="479">
        <f>'[2]10-ChuChuyen'!X22+'[3]10-ChuChuyen'!X22+'[4]10-ChuChuyen'!X22+'[5]10-ChuChuyen'!X22+'[6]10-ChuChuyen'!X22+'[7]10-ChuChuyen'!X22+'[8]10-ChuChuyen'!X22+'[9]10-ChuChuyen'!X22+'[10]10-ChuChuyen'!X22+'[11]10-ChuChuyen'!X22+'[12]10-ChuChuyen'!X22+'[13]10-ChuChuyen'!X22+'[14]10-ChuChuyen'!X22+'[15]10-ChuChuyen'!X22</f>
        <v>0</v>
      </c>
      <c r="Y22" s="479">
        <f>'[2]10-ChuChuyen'!Y22+'[3]10-ChuChuyen'!Y22+'[4]10-ChuChuyen'!Y22+'[5]10-ChuChuyen'!Y22+'[6]10-ChuChuyen'!Y22+'[7]10-ChuChuyen'!Y22+'[8]10-ChuChuyen'!Y22+'[9]10-ChuChuyen'!Y22+'[10]10-ChuChuyen'!Y22+'[11]10-ChuChuyen'!Y22+'[12]10-ChuChuyen'!Y22+'[13]10-ChuChuyen'!Y22+'[14]10-ChuChuyen'!Y22+'[15]10-ChuChuyen'!Y22</f>
        <v>0</v>
      </c>
      <c r="Z22" s="479">
        <f>'[2]10-ChuChuyen'!Z22+'[3]10-ChuChuyen'!Z22+'[4]10-ChuChuyen'!Z22+'[5]10-ChuChuyen'!Z22+'[6]10-ChuChuyen'!Z22+'[7]10-ChuChuyen'!Z22+'[8]10-ChuChuyen'!Z22+'[9]10-ChuChuyen'!Z22+'[10]10-ChuChuyen'!Z22+'[11]10-ChuChuyen'!Z22+'[12]10-ChuChuyen'!Z22+'[13]10-ChuChuyen'!Z22+'[14]10-ChuChuyen'!Z22+'[15]10-ChuChuyen'!Z22</f>
        <v>0</v>
      </c>
      <c r="AA22" s="479">
        <f>'[2]10-ChuChuyen'!AA22+'[3]10-ChuChuyen'!AA22+'[4]10-ChuChuyen'!AA22+'[5]10-ChuChuyen'!AA22+'[6]10-ChuChuyen'!AA22+'[7]10-ChuChuyen'!AA22+'[8]10-ChuChuyen'!AA22+'[9]10-ChuChuyen'!AA22+'[10]10-ChuChuyen'!AA22+'[11]10-ChuChuyen'!AA22+'[12]10-ChuChuyen'!AA22+'[13]10-ChuChuyen'!AA22+'[14]10-ChuChuyen'!AA22+'[15]10-ChuChuyen'!AA22</f>
        <v>0</v>
      </c>
      <c r="AB22" s="479">
        <f>'[2]10-ChuChuyen'!AB22+'[3]10-ChuChuyen'!AB22+'[4]10-ChuChuyen'!AB22+'[5]10-ChuChuyen'!AB22+'[6]10-ChuChuyen'!AB22+'[7]10-ChuChuyen'!AB22+'[8]10-ChuChuyen'!AB22+'[9]10-ChuChuyen'!AB22+'[10]10-ChuChuyen'!AB22+'[11]10-ChuChuyen'!AB22+'[12]10-ChuChuyen'!AB22+'[13]10-ChuChuyen'!AB22+'[14]10-ChuChuyen'!AB22+'[15]10-ChuChuyen'!AB22</f>
        <v>0</v>
      </c>
      <c r="AC22" s="479">
        <f>'[2]10-ChuChuyen'!AC22+'[3]10-ChuChuyen'!AC22+'[4]10-ChuChuyen'!AC22+'[5]10-ChuChuyen'!AC22+'[6]10-ChuChuyen'!AC22+'[7]10-ChuChuyen'!AC22+'[8]10-ChuChuyen'!AC22+'[9]10-ChuChuyen'!AC22+'[10]10-ChuChuyen'!AC22+'[11]10-ChuChuyen'!AC22+'[12]10-ChuChuyen'!AC22+'[13]10-ChuChuyen'!AC22+'[14]10-ChuChuyen'!AC22+'[15]10-ChuChuyen'!AC22</f>
        <v>0</v>
      </c>
      <c r="AD22" s="479">
        <f>'[2]10-ChuChuyen'!AD22+'[3]10-ChuChuyen'!AD22+'[4]10-ChuChuyen'!AD22+'[5]10-ChuChuyen'!AD22+'[6]10-ChuChuyen'!AD22+'[7]10-ChuChuyen'!AD22+'[8]10-ChuChuyen'!AD22+'[9]10-ChuChuyen'!AD22+'[10]10-ChuChuyen'!AD22+'[11]10-ChuChuyen'!AD22+'[12]10-ChuChuyen'!AD22+'[13]10-ChuChuyen'!AD22+'[14]10-ChuChuyen'!AD22+'[15]10-ChuChuyen'!AD22</f>
        <v>0</v>
      </c>
      <c r="AE22" s="479">
        <f>'[2]10-ChuChuyen'!AE22+'[3]10-ChuChuyen'!AE22+'[4]10-ChuChuyen'!AE22+'[5]10-ChuChuyen'!AE22+'[6]10-ChuChuyen'!AE22+'[7]10-ChuChuyen'!AE22+'[8]10-ChuChuyen'!AE22+'[9]10-ChuChuyen'!AE22+'[10]10-ChuChuyen'!AE22+'[11]10-ChuChuyen'!AE22+'[12]10-ChuChuyen'!AE22+'[13]10-ChuChuyen'!AE22+'[14]10-ChuChuyen'!AE22+'[15]10-ChuChuyen'!AE22</f>
        <v>0</v>
      </c>
      <c r="AF22" s="435">
        <f>S35</f>
        <v>130.1035</v>
      </c>
    </row>
    <row r="23" spans="1:32" s="136" customFormat="1" ht="21.75" customHeight="1">
      <c r="A23" s="147" t="s">
        <v>135</v>
      </c>
      <c r="B23" s="148" t="s">
        <v>422</v>
      </c>
      <c r="C23" s="149" t="s">
        <v>137</v>
      </c>
      <c r="D23" s="478">
        <f>'[2]10-ChuChuyen'!D23+'[3]10-ChuChuyen'!D23+'[4]10-ChuChuyen'!D23+'[5]10-ChuChuyen'!D23+'[6]10-ChuChuyen'!D23+'[7]10-ChuChuyen'!D23+'[8]10-ChuChuyen'!D23+'[9]10-ChuChuyen'!D23+'[10]10-ChuChuyen'!D23+'[11]10-ChuChuyen'!D23+'[12]10-ChuChuyen'!D23+'[13]10-ChuChuyen'!D23+'[14]10-ChuChuyen'!D23+'[15]10-ChuChuyen'!D23</f>
        <v>203.96112</v>
      </c>
      <c r="E23" s="479">
        <f>'[2]10-ChuChuyen'!E23+'[3]10-ChuChuyen'!E23+'[4]10-ChuChuyen'!E23+'[5]10-ChuChuyen'!E23+'[6]10-ChuChuyen'!E23+'[7]10-ChuChuyen'!E23+'[8]10-ChuChuyen'!E23+'[9]10-ChuChuyen'!E23+'[10]10-ChuChuyen'!E23+'[11]10-ChuChuyen'!E23+'[12]10-ChuChuyen'!E23+'[13]10-ChuChuyen'!E23+'[14]10-ChuChuyen'!E23+'[15]10-ChuChuyen'!E23</f>
        <v>0</v>
      </c>
      <c r="F23" s="479">
        <f>'[2]10-ChuChuyen'!F23+'[3]10-ChuChuyen'!F23+'[4]10-ChuChuyen'!F23+'[5]10-ChuChuyen'!F23+'[6]10-ChuChuyen'!F23+'[7]10-ChuChuyen'!F23+'[8]10-ChuChuyen'!F23+'[9]10-ChuChuyen'!F23+'[10]10-ChuChuyen'!F23+'[11]10-ChuChuyen'!F23+'[12]10-ChuChuyen'!F23+'[13]10-ChuChuyen'!F23+'[14]10-ChuChuyen'!F23+'[15]10-ChuChuyen'!F23</f>
        <v>0</v>
      </c>
      <c r="G23" s="479">
        <f>'[2]10-ChuChuyen'!G23+'[3]10-ChuChuyen'!G23+'[4]10-ChuChuyen'!G23+'[5]10-ChuChuyen'!G23+'[6]10-ChuChuyen'!G23+'[7]10-ChuChuyen'!G23+'[8]10-ChuChuyen'!G23+'[9]10-ChuChuyen'!G23+'[10]10-ChuChuyen'!G23+'[11]10-ChuChuyen'!G23+'[12]10-ChuChuyen'!G23+'[13]10-ChuChuyen'!G23+'[14]10-ChuChuyen'!G23+'[15]10-ChuChuyen'!G23</f>
        <v>0</v>
      </c>
      <c r="H23" s="479">
        <f>'[2]10-ChuChuyen'!H23+'[3]10-ChuChuyen'!H23+'[4]10-ChuChuyen'!H23+'[5]10-ChuChuyen'!H23+'[6]10-ChuChuyen'!H23+'[7]10-ChuChuyen'!H23+'[8]10-ChuChuyen'!H23+'[9]10-ChuChuyen'!H23+'[10]10-ChuChuyen'!H23+'[11]10-ChuChuyen'!H23+'[12]10-ChuChuyen'!H23+'[13]10-ChuChuyen'!H23+'[14]10-ChuChuyen'!H23+'[15]10-ChuChuyen'!H23</f>
        <v>0</v>
      </c>
      <c r="I23" s="479">
        <f>'[2]10-ChuChuyen'!I23+'[3]10-ChuChuyen'!I23+'[4]10-ChuChuyen'!I23+'[5]10-ChuChuyen'!I23+'[6]10-ChuChuyen'!I23+'[7]10-ChuChuyen'!I23+'[8]10-ChuChuyen'!I23+'[9]10-ChuChuyen'!I23+'[10]10-ChuChuyen'!I23+'[11]10-ChuChuyen'!I23+'[12]10-ChuChuyen'!I23+'[13]10-ChuChuyen'!I23+'[14]10-ChuChuyen'!I23+'[15]10-ChuChuyen'!I23</f>
        <v>0</v>
      </c>
      <c r="J23" s="479">
        <f>'[2]10-ChuChuyen'!J23+'[3]10-ChuChuyen'!J23+'[4]10-ChuChuyen'!J23+'[5]10-ChuChuyen'!J23+'[6]10-ChuChuyen'!J23+'[7]10-ChuChuyen'!J23+'[8]10-ChuChuyen'!J23+'[9]10-ChuChuyen'!J23+'[10]10-ChuChuyen'!J23+'[11]10-ChuChuyen'!J23+'[12]10-ChuChuyen'!J23+'[13]10-ChuChuyen'!J23+'[14]10-ChuChuyen'!J23+'[15]10-ChuChuyen'!J23</f>
        <v>0</v>
      </c>
      <c r="K23" s="479">
        <f>'[2]10-ChuChuyen'!K23+'[3]10-ChuChuyen'!K23+'[4]10-ChuChuyen'!K23+'[5]10-ChuChuyen'!K23+'[6]10-ChuChuyen'!K23+'[7]10-ChuChuyen'!K23+'[8]10-ChuChuyen'!K23+'[9]10-ChuChuyen'!K23+'[10]10-ChuChuyen'!K23+'[11]10-ChuChuyen'!K23+'[12]10-ChuChuyen'!K23+'[13]10-ChuChuyen'!K23+'[14]10-ChuChuyen'!K23+'[15]10-ChuChuyen'!K23</f>
        <v>0</v>
      </c>
      <c r="L23" s="479">
        <f>'[2]10-ChuChuyen'!L23+'[3]10-ChuChuyen'!L23+'[4]10-ChuChuyen'!L23+'[5]10-ChuChuyen'!L23+'[6]10-ChuChuyen'!L23+'[7]10-ChuChuyen'!L23+'[8]10-ChuChuyen'!L23+'[9]10-ChuChuyen'!L23+'[10]10-ChuChuyen'!L23+'[11]10-ChuChuyen'!L23+'[12]10-ChuChuyen'!L23+'[13]10-ChuChuyen'!L23+'[14]10-ChuChuyen'!L23+'[15]10-ChuChuyen'!L23</f>
        <v>0</v>
      </c>
      <c r="M23" s="479">
        <f>'[2]10-ChuChuyen'!M23+'[3]10-ChuChuyen'!M23+'[4]10-ChuChuyen'!M23+'[5]10-ChuChuyen'!M23+'[6]10-ChuChuyen'!M23+'[7]10-ChuChuyen'!M23+'[8]10-ChuChuyen'!M23+'[9]10-ChuChuyen'!M23+'[10]10-ChuChuyen'!M23+'[11]10-ChuChuyen'!M23+'[12]10-ChuChuyen'!M23+'[13]10-ChuChuyen'!M23+'[14]10-ChuChuyen'!M23+'[15]10-ChuChuyen'!M23</f>
        <v>0</v>
      </c>
      <c r="N23" s="479">
        <f>'[2]10-ChuChuyen'!N23+'[3]10-ChuChuyen'!N23+'[4]10-ChuChuyen'!N23+'[5]10-ChuChuyen'!N23+'[6]10-ChuChuyen'!N23+'[7]10-ChuChuyen'!N23+'[8]10-ChuChuyen'!N23+'[9]10-ChuChuyen'!N23+'[10]10-ChuChuyen'!N23+'[11]10-ChuChuyen'!N23+'[12]10-ChuChuyen'!N23+'[13]10-ChuChuyen'!N23+'[14]10-ChuChuyen'!N23+'[15]10-ChuChuyen'!N23</f>
        <v>0</v>
      </c>
      <c r="O23" s="479">
        <f>'[2]10-ChuChuyen'!O23+'[3]10-ChuChuyen'!O23+'[4]10-ChuChuyen'!O23+'[5]10-ChuChuyen'!O23+'[6]10-ChuChuyen'!O23+'[7]10-ChuChuyen'!O23+'[8]10-ChuChuyen'!O23+'[9]10-ChuChuyen'!O23+'[10]10-ChuChuyen'!O23+'[11]10-ChuChuyen'!O23+'[12]10-ChuChuyen'!O23+'[13]10-ChuChuyen'!O23+'[14]10-ChuChuyen'!O23+'[15]10-ChuChuyen'!O23</f>
        <v>0</v>
      </c>
      <c r="P23" s="479">
        <f>'[2]10-ChuChuyen'!P23+'[3]10-ChuChuyen'!P23+'[4]10-ChuChuyen'!P23+'[5]10-ChuChuyen'!P23+'[6]10-ChuChuyen'!P23+'[7]10-ChuChuyen'!P23+'[8]10-ChuChuyen'!P23+'[9]10-ChuChuyen'!P23+'[10]10-ChuChuyen'!P23+'[11]10-ChuChuyen'!P23+'[12]10-ChuChuyen'!P23+'[13]10-ChuChuyen'!P23+'[14]10-ChuChuyen'!P23+'[15]10-ChuChuyen'!P23</f>
        <v>0</v>
      </c>
      <c r="Q23" s="479">
        <f>'[2]10-ChuChuyen'!Q23+'[3]10-ChuChuyen'!Q23+'[4]10-ChuChuyen'!Q23+'[5]10-ChuChuyen'!Q23+'[6]10-ChuChuyen'!Q23+'[7]10-ChuChuyen'!Q23+'[8]10-ChuChuyen'!Q23+'[9]10-ChuChuyen'!Q23+'[10]10-ChuChuyen'!Q23+'[11]10-ChuChuyen'!Q23+'[12]10-ChuChuyen'!Q23+'[13]10-ChuChuyen'!Q23+'[14]10-ChuChuyen'!Q23+'[15]10-ChuChuyen'!Q23</f>
        <v>0</v>
      </c>
      <c r="R23" s="479">
        <f>'[2]10-ChuChuyen'!R23+'[3]10-ChuChuyen'!R23+'[4]10-ChuChuyen'!R23+'[5]10-ChuChuyen'!R23+'[6]10-ChuChuyen'!R23+'[7]10-ChuChuyen'!R23+'[8]10-ChuChuyen'!R23+'[9]10-ChuChuyen'!R23+'[10]10-ChuChuyen'!R23+'[11]10-ChuChuyen'!R23+'[12]10-ChuChuyen'!R23+'[13]10-ChuChuyen'!R23+'[14]10-ChuChuyen'!R23+'[15]10-ChuChuyen'!R23</f>
        <v>0</v>
      </c>
      <c r="S23" s="479">
        <f>'[2]10-ChuChuyen'!S23+'[3]10-ChuChuyen'!S23+'[4]10-ChuChuyen'!S23+'[5]10-ChuChuyen'!S23+'[6]10-ChuChuyen'!S23+'[7]10-ChuChuyen'!S23+'[8]10-ChuChuyen'!S23+'[9]10-ChuChuyen'!S23+'[10]10-ChuChuyen'!S23+'[11]10-ChuChuyen'!S23+'[12]10-ChuChuyen'!S23+'[13]10-ChuChuyen'!S23+'[14]10-ChuChuyen'!S23+'[15]10-ChuChuyen'!S23</f>
        <v>0</v>
      </c>
      <c r="T23" s="480">
        <f>$D23-(SUM($E23:$S23)+SUM($U23:$AE23))</f>
        <v>203.96112</v>
      </c>
      <c r="U23" s="479">
        <f>'[2]10-ChuChuyen'!U23+'[3]10-ChuChuyen'!U23+'[4]10-ChuChuyen'!U23+'[5]10-ChuChuyen'!U23+'[6]10-ChuChuyen'!U23+'[7]10-ChuChuyen'!U23+'[8]10-ChuChuyen'!U23+'[9]10-ChuChuyen'!U23+'[10]10-ChuChuyen'!U23+'[11]10-ChuChuyen'!U23+'[12]10-ChuChuyen'!U23+'[13]10-ChuChuyen'!U23+'[14]10-ChuChuyen'!U23+'[15]10-ChuChuyen'!U23</f>
        <v>0</v>
      </c>
      <c r="V23" s="479">
        <f>'[2]10-ChuChuyen'!V23+'[3]10-ChuChuyen'!V23+'[4]10-ChuChuyen'!V23+'[5]10-ChuChuyen'!V23+'[6]10-ChuChuyen'!V23+'[7]10-ChuChuyen'!V23+'[8]10-ChuChuyen'!V23+'[9]10-ChuChuyen'!V23+'[10]10-ChuChuyen'!V23+'[11]10-ChuChuyen'!V23+'[12]10-ChuChuyen'!V23+'[13]10-ChuChuyen'!V23+'[14]10-ChuChuyen'!V23+'[15]10-ChuChuyen'!V23</f>
        <v>0</v>
      </c>
      <c r="W23" s="479">
        <f>'[2]10-ChuChuyen'!W23+'[3]10-ChuChuyen'!W23+'[4]10-ChuChuyen'!W23+'[5]10-ChuChuyen'!W23+'[6]10-ChuChuyen'!W23+'[7]10-ChuChuyen'!W23+'[8]10-ChuChuyen'!W23+'[9]10-ChuChuyen'!W23+'[10]10-ChuChuyen'!W23+'[11]10-ChuChuyen'!W23+'[12]10-ChuChuyen'!W23+'[13]10-ChuChuyen'!W23+'[14]10-ChuChuyen'!W23+'[15]10-ChuChuyen'!W23</f>
        <v>0</v>
      </c>
      <c r="X23" s="479">
        <f>'[2]10-ChuChuyen'!X23+'[3]10-ChuChuyen'!X23+'[4]10-ChuChuyen'!X23+'[5]10-ChuChuyen'!X23+'[6]10-ChuChuyen'!X23+'[7]10-ChuChuyen'!X23+'[8]10-ChuChuyen'!X23+'[9]10-ChuChuyen'!X23+'[10]10-ChuChuyen'!X23+'[11]10-ChuChuyen'!X23+'[12]10-ChuChuyen'!X23+'[13]10-ChuChuyen'!X23+'[14]10-ChuChuyen'!X23+'[15]10-ChuChuyen'!X23</f>
        <v>0</v>
      </c>
      <c r="Y23" s="479">
        <f>'[2]10-ChuChuyen'!Y23+'[3]10-ChuChuyen'!Y23+'[4]10-ChuChuyen'!Y23+'[5]10-ChuChuyen'!Y23+'[6]10-ChuChuyen'!Y23+'[7]10-ChuChuyen'!Y23+'[8]10-ChuChuyen'!Y23+'[9]10-ChuChuyen'!Y23+'[10]10-ChuChuyen'!Y23+'[11]10-ChuChuyen'!Y23+'[12]10-ChuChuyen'!Y23+'[13]10-ChuChuyen'!Y23+'[14]10-ChuChuyen'!Y23+'[15]10-ChuChuyen'!Y23</f>
        <v>0</v>
      </c>
      <c r="Z23" s="479">
        <f>'[2]10-ChuChuyen'!Z23+'[3]10-ChuChuyen'!Z23+'[4]10-ChuChuyen'!Z23+'[5]10-ChuChuyen'!Z23+'[6]10-ChuChuyen'!Z23+'[7]10-ChuChuyen'!Z23+'[8]10-ChuChuyen'!Z23+'[9]10-ChuChuyen'!Z23+'[10]10-ChuChuyen'!Z23+'[11]10-ChuChuyen'!Z23+'[12]10-ChuChuyen'!Z23+'[13]10-ChuChuyen'!Z23+'[14]10-ChuChuyen'!Z23+'[15]10-ChuChuyen'!Z23</f>
        <v>0</v>
      </c>
      <c r="AA23" s="479">
        <f>'[2]10-ChuChuyen'!AA23+'[3]10-ChuChuyen'!AA23+'[4]10-ChuChuyen'!AA23+'[5]10-ChuChuyen'!AA23+'[6]10-ChuChuyen'!AA23+'[7]10-ChuChuyen'!AA23+'[8]10-ChuChuyen'!AA23+'[9]10-ChuChuyen'!AA23+'[10]10-ChuChuyen'!AA23+'[11]10-ChuChuyen'!AA23+'[12]10-ChuChuyen'!AA23+'[13]10-ChuChuyen'!AA23+'[14]10-ChuChuyen'!AA23+'[15]10-ChuChuyen'!AA23</f>
        <v>0</v>
      </c>
      <c r="AB23" s="479">
        <f>'[2]10-ChuChuyen'!AB23+'[3]10-ChuChuyen'!AB23+'[4]10-ChuChuyen'!AB23+'[5]10-ChuChuyen'!AB23+'[6]10-ChuChuyen'!AB23+'[7]10-ChuChuyen'!AB23+'[8]10-ChuChuyen'!AB23+'[9]10-ChuChuyen'!AB23+'[10]10-ChuChuyen'!AB23+'[11]10-ChuChuyen'!AB23+'[12]10-ChuChuyen'!AB23+'[13]10-ChuChuyen'!AB23+'[14]10-ChuChuyen'!AB23+'[15]10-ChuChuyen'!AB23</f>
        <v>0</v>
      </c>
      <c r="AC23" s="479">
        <f>'[2]10-ChuChuyen'!AC23+'[3]10-ChuChuyen'!AC23+'[4]10-ChuChuyen'!AC23+'[5]10-ChuChuyen'!AC23+'[6]10-ChuChuyen'!AC23+'[7]10-ChuChuyen'!AC23+'[8]10-ChuChuyen'!AC23+'[9]10-ChuChuyen'!AC23+'[10]10-ChuChuyen'!AC23+'[11]10-ChuChuyen'!AC23+'[12]10-ChuChuyen'!AC23+'[13]10-ChuChuyen'!AC23+'[14]10-ChuChuyen'!AC23+'[15]10-ChuChuyen'!AC23</f>
        <v>0</v>
      </c>
      <c r="AD23" s="479">
        <f>'[2]10-ChuChuyen'!AD23+'[3]10-ChuChuyen'!AD23+'[4]10-ChuChuyen'!AD23+'[5]10-ChuChuyen'!AD23+'[6]10-ChuChuyen'!AD23+'[7]10-ChuChuyen'!AD23+'[8]10-ChuChuyen'!AD23+'[9]10-ChuChuyen'!AD23+'[10]10-ChuChuyen'!AD23+'[11]10-ChuChuyen'!AD23+'[12]10-ChuChuyen'!AD23+'[13]10-ChuChuyen'!AD23+'[14]10-ChuChuyen'!AD23+'[15]10-ChuChuyen'!AD23</f>
        <v>0</v>
      </c>
      <c r="AE23" s="479">
        <f>'[2]10-ChuChuyen'!AE23+'[3]10-ChuChuyen'!AE23+'[4]10-ChuChuyen'!AE23+'[5]10-ChuChuyen'!AE23+'[6]10-ChuChuyen'!AE23+'[7]10-ChuChuyen'!AE23+'[8]10-ChuChuyen'!AE23+'[9]10-ChuChuyen'!AE23+'[10]10-ChuChuyen'!AE23+'[11]10-ChuChuyen'!AE23+'[12]10-ChuChuyen'!AE23+'[13]10-ChuChuyen'!AE23+'[14]10-ChuChuyen'!AE23+'[15]10-ChuChuyen'!AE23</f>
        <v>0</v>
      </c>
      <c r="AF23" s="435">
        <f>T35</f>
        <v>203.96112</v>
      </c>
    </row>
    <row r="24" spans="1:32" s="136" customFormat="1" ht="21.75" customHeight="1">
      <c r="A24" s="147" t="s">
        <v>143</v>
      </c>
      <c r="B24" s="148" t="s">
        <v>410</v>
      </c>
      <c r="C24" s="149" t="s">
        <v>145</v>
      </c>
      <c r="D24" s="478">
        <f>'[2]10-ChuChuyen'!D24+'[3]10-ChuChuyen'!D24+'[4]10-ChuChuyen'!D24+'[5]10-ChuChuyen'!D24+'[6]10-ChuChuyen'!D24+'[7]10-ChuChuyen'!D24+'[8]10-ChuChuyen'!D24+'[9]10-ChuChuyen'!D24+'[10]10-ChuChuyen'!D24+'[11]10-ChuChuyen'!D24+'[12]10-ChuChuyen'!D24+'[13]10-ChuChuyen'!D24+'[14]10-ChuChuyen'!D24+'[15]10-ChuChuyen'!D24</f>
        <v>1419.3705</v>
      </c>
      <c r="E24" s="479">
        <f>'[2]10-ChuChuyen'!E24+'[3]10-ChuChuyen'!E24+'[4]10-ChuChuyen'!E24+'[5]10-ChuChuyen'!E24+'[6]10-ChuChuyen'!E24+'[7]10-ChuChuyen'!E24+'[8]10-ChuChuyen'!E24+'[9]10-ChuChuyen'!E24+'[10]10-ChuChuyen'!E24+'[11]10-ChuChuyen'!E24+'[12]10-ChuChuyen'!E24+'[13]10-ChuChuyen'!E24+'[14]10-ChuChuyen'!E24+'[15]10-ChuChuyen'!E24</f>
        <v>0</v>
      </c>
      <c r="F24" s="479">
        <f>'[2]10-ChuChuyen'!F24+'[3]10-ChuChuyen'!F24+'[4]10-ChuChuyen'!F24+'[5]10-ChuChuyen'!F24+'[6]10-ChuChuyen'!F24+'[7]10-ChuChuyen'!F24+'[8]10-ChuChuyen'!F24+'[9]10-ChuChuyen'!F24+'[10]10-ChuChuyen'!F24+'[11]10-ChuChuyen'!F24+'[12]10-ChuChuyen'!F24+'[13]10-ChuChuyen'!F24+'[14]10-ChuChuyen'!F24+'[15]10-ChuChuyen'!F24</f>
        <v>0</v>
      </c>
      <c r="G24" s="479">
        <f>'[2]10-ChuChuyen'!G24+'[3]10-ChuChuyen'!G24+'[4]10-ChuChuyen'!G24+'[5]10-ChuChuyen'!G24+'[6]10-ChuChuyen'!G24+'[7]10-ChuChuyen'!G24+'[8]10-ChuChuyen'!G24+'[9]10-ChuChuyen'!G24+'[10]10-ChuChuyen'!G24+'[11]10-ChuChuyen'!G24+'[12]10-ChuChuyen'!G24+'[13]10-ChuChuyen'!G24+'[14]10-ChuChuyen'!G24+'[15]10-ChuChuyen'!G24</f>
        <v>0</v>
      </c>
      <c r="H24" s="479">
        <f>'[2]10-ChuChuyen'!H24+'[3]10-ChuChuyen'!H24+'[4]10-ChuChuyen'!H24+'[5]10-ChuChuyen'!H24+'[6]10-ChuChuyen'!H24+'[7]10-ChuChuyen'!H24+'[8]10-ChuChuyen'!H24+'[9]10-ChuChuyen'!H24+'[10]10-ChuChuyen'!H24+'[11]10-ChuChuyen'!H24+'[12]10-ChuChuyen'!H24+'[13]10-ChuChuyen'!H24+'[14]10-ChuChuyen'!H24+'[15]10-ChuChuyen'!H24</f>
        <v>0</v>
      </c>
      <c r="I24" s="479">
        <f>'[2]10-ChuChuyen'!I24+'[3]10-ChuChuyen'!I24+'[4]10-ChuChuyen'!I24+'[5]10-ChuChuyen'!I24+'[6]10-ChuChuyen'!I24+'[7]10-ChuChuyen'!I24+'[8]10-ChuChuyen'!I24+'[9]10-ChuChuyen'!I24+'[10]10-ChuChuyen'!I24+'[11]10-ChuChuyen'!I24+'[12]10-ChuChuyen'!I24+'[13]10-ChuChuyen'!I24+'[14]10-ChuChuyen'!I24+'[15]10-ChuChuyen'!I24</f>
        <v>0</v>
      </c>
      <c r="J24" s="479">
        <f>'[2]10-ChuChuyen'!J24+'[3]10-ChuChuyen'!J24+'[4]10-ChuChuyen'!J24+'[5]10-ChuChuyen'!J24+'[6]10-ChuChuyen'!J24+'[7]10-ChuChuyen'!J24+'[8]10-ChuChuyen'!J24+'[9]10-ChuChuyen'!J24+'[10]10-ChuChuyen'!J24+'[11]10-ChuChuyen'!J24+'[12]10-ChuChuyen'!J24+'[13]10-ChuChuyen'!J24+'[14]10-ChuChuyen'!J24+'[15]10-ChuChuyen'!J24</f>
        <v>0</v>
      </c>
      <c r="K24" s="479">
        <f>'[2]10-ChuChuyen'!K24+'[3]10-ChuChuyen'!K24+'[4]10-ChuChuyen'!K24+'[5]10-ChuChuyen'!K24+'[6]10-ChuChuyen'!K24+'[7]10-ChuChuyen'!K24+'[8]10-ChuChuyen'!K24+'[9]10-ChuChuyen'!K24+'[10]10-ChuChuyen'!K24+'[11]10-ChuChuyen'!K24+'[12]10-ChuChuyen'!K24+'[13]10-ChuChuyen'!K24+'[14]10-ChuChuyen'!K24+'[15]10-ChuChuyen'!K24</f>
        <v>0</v>
      </c>
      <c r="L24" s="479">
        <f>'[2]10-ChuChuyen'!L24+'[3]10-ChuChuyen'!L24+'[4]10-ChuChuyen'!L24+'[5]10-ChuChuyen'!L24+'[6]10-ChuChuyen'!L24+'[7]10-ChuChuyen'!L24+'[8]10-ChuChuyen'!L24+'[9]10-ChuChuyen'!L24+'[10]10-ChuChuyen'!L24+'[11]10-ChuChuyen'!L24+'[12]10-ChuChuyen'!L24+'[13]10-ChuChuyen'!L24+'[14]10-ChuChuyen'!L24+'[15]10-ChuChuyen'!L24</f>
        <v>0</v>
      </c>
      <c r="M24" s="479">
        <f>'[2]10-ChuChuyen'!M24+'[3]10-ChuChuyen'!M24+'[4]10-ChuChuyen'!M24+'[5]10-ChuChuyen'!M24+'[6]10-ChuChuyen'!M24+'[7]10-ChuChuyen'!M24+'[8]10-ChuChuyen'!M24+'[9]10-ChuChuyen'!M24+'[10]10-ChuChuyen'!M24+'[11]10-ChuChuyen'!M24+'[12]10-ChuChuyen'!M24+'[13]10-ChuChuyen'!M24+'[14]10-ChuChuyen'!M24+'[15]10-ChuChuyen'!M24</f>
        <v>0</v>
      </c>
      <c r="N24" s="479">
        <f>'[2]10-ChuChuyen'!N24+'[3]10-ChuChuyen'!N24+'[4]10-ChuChuyen'!N24+'[5]10-ChuChuyen'!N24+'[6]10-ChuChuyen'!N24+'[7]10-ChuChuyen'!N24+'[8]10-ChuChuyen'!N24+'[9]10-ChuChuyen'!N24+'[10]10-ChuChuyen'!N24+'[11]10-ChuChuyen'!N24+'[12]10-ChuChuyen'!N24+'[13]10-ChuChuyen'!N24+'[14]10-ChuChuyen'!N24+'[15]10-ChuChuyen'!N24</f>
        <v>0</v>
      </c>
      <c r="O24" s="479">
        <f>'[2]10-ChuChuyen'!O24+'[3]10-ChuChuyen'!O24+'[4]10-ChuChuyen'!O24+'[5]10-ChuChuyen'!O24+'[6]10-ChuChuyen'!O24+'[7]10-ChuChuyen'!O24+'[8]10-ChuChuyen'!O24+'[9]10-ChuChuyen'!O24+'[10]10-ChuChuyen'!O24+'[11]10-ChuChuyen'!O24+'[12]10-ChuChuyen'!O24+'[13]10-ChuChuyen'!O24+'[14]10-ChuChuyen'!O24+'[15]10-ChuChuyen'!O24</f>
        <v>0</v>
      </c>
      <c r="P24" s="479">
        <f>'[2]10-ChuChuyen'!P24+'[3]10-ChuChuyen'!P24+'[4]10-ChuChuyen'!P24+'[5]10-ChuChuyen'!P24+'[6]10-ChuChuyen'!P24+'[7]10-ChuChuyen'!P24+'[8]10-ChuChuyen'!P24+'[9]10-ChuChuyen'!P24+'[10]10-ChuChuyen'!P24+'[11]10-ChuChuyen'!P24+'[12]10-ChuChuyen'!P24+'[13]10-ChuChuyen'!P24+'[14]10-ChuChuyen'!P24+'[15]10-ChuChuyen'!P24</f>
        <v>0</v>
      </c>
      <c r="Q24" s="479">
        <f>'[2]10-ChuChuyen'!Q24+'[3]10-ChuChuyen'!Q24+'[4]10-ChuChuyen'!Q24+'[5]10-ChuChuyen'!Q24+'[6]10-ChuChuyen'!Q24+'[7]10-ChuChuyen'!Q24+'[8]10-ChuChuyen'!Q24+'[9]10-ChuChuyen'!Q24+'[10]10-ChuChuyen'!Q24+'[11]10-ChuChuyen'!Q24+'[12]10-ChuChuyen'!Q24+'[13]10-ChuChuyen'!Q24+'[14]10-ChuChuyen'!Q24+'[15]10-ChuChuyen'!Q24</f>
        <v>0</v>
      </c>
      <c r="R24" s="479">
        <f>'[2]10-ChuChuyen'!R24+'[3]10-ChuChuyen'!R24+'[4]10-ChuChuyen'!R24+'[5]10-ChuChuyen'!R24+'[6]10-ChuChuyen'!R24+'[7]10-ChuChuyen'!R24+'[8]10-ChuChuyen'!R24+'[9]10-ChuChuyen'!R24+'[10]10-ChuChuyen'!R24+'[11]10-ChuChuyen'!R24+'[12]10-ChuChuyen'!R24+'[13]10-ChuChuyen'!R24+'[14]10-ChuChuyen'!R24+'[15]10-ChuChuyen'!R24</f>
        <v>0</v>
      </c>
      <c r="S24" s="479">
        <f>'[2]10-ChuChuyen'!S24+'[3]10-ChuChuyen'!S24+'[4]10-ChuChuyen'!S24+'[5]10-ChuChuyen'!S24+'[6]10-ChuChuyen'!S24+'[7]10-ChuChuyen'!S24+'[8]10-ChuChuyen'!S24+'[9]10-ChuChuyen'!S24+'[10]10-ChuChuyen'!S24+'[11]10-ChuChuyen'!S24+'[12]10-ChuChuyen'!S24+'[13]10-ChuChuyen'!S24+'[14]10-ChuChuyen'!S24+'[15]10-ChuChuyen'!S24</f>
        <v>0.0235</v>
      </c>
      <c r="T24" s="479">
        <f>'[2]10-ChuChuyen'!T24+'[3]10-ChuChuyen'!T24+'[4]10-ChuChuyen'!T24+'[5]10-ChuChuyen'!T24+'[6]10-ChuChuyen'!T24+'[7]10-ChuChuyen'!T24+'[8]10-ChuChuyen'!T24+'[9]10-ChuChuyen'!T24+'[10]10-ChuChuyen'!T24+'[11]10-ChuChuyen'!T24+'[12]10-ChuChuyen'!T24+'[13]10-ChuChuyen'!T24+'[14]10-ChuChuyen'!T24+'[15]10-ChuChuyen'!T24</f>
        <v>0</v>
      </c>
      <c r="U24" s="480">
        <f>$D24-(SUM($E24:$T24)+SUM($V24:$AE24))</f>
        <v>1419.347</v>
      </c>
      <c r="V24" s="479">
        <f>'[2]10-ChuChuyen'!V24+'[3]10-ChuChuyen'!V24+'[4]10-ChuChuyen'!V24+'[5]10-ChuChuyen'!V24+'[6]10-ChuChuyen'!V24+'[7]10-ChuChuyen'!V24+'[8]10-ChuChuyen'!V24+'[9]10-ChuChuyen'!V24+'[10]10-ChuChuyen'!V24+'[11]10-ChuChuyen'!V24+'[12]10-ChuChuyen'!V24+'[13]10-ChuChuyen'!V24+'[14]10-ChuChuyen'!V24+'[15]10-ChuChuyen'!V24</f>
        <v>0</v>
      </c>
      <c r="W24" s="479">
        <f>'[2]10-ChuChuyen'!W24+'[3]10-ChuChuyen'!W24+'[4]10-ChuChuyen'!W24+'[5]10-ChuChuyen'!W24+'[6]10-ChuChuyen'!W24+'[7]10-ChuChuyen'!W24+'[8]10-ChuChuyen'!W24+'[9]10-ChuChuyen'!W24+'[10]10-ChuChuyen'!W24+'[11]10-ChuChuyen'!W24+'[12]10-ChuChuyen'!W24+'[13]10-ChuChuyen'!W24+'[14]10-ChuChuyen'!W24+'[15]10-ChuChuyen'!W24</f>
        <v>0</v>
      </c>
      <c r="X24" s="479">
        <f>'[2]10-ChuChuyen'!X24+'[3]10-ChuChuyen'!X24+'[4]10-ChuChuyen'!X24+'[5]10-ChuChuyen'!X24+'[6]10-ChuChuyen'!X24+'[7]10-ChuChuyen'!X24+'[8]10-ChuChuyen'!X24+'[9]10-ChuChuyen'!X24+'[10]10-ChuChuyen'!X24+'[11]10-ChuChuyen'!X24+'[12]10-ChuChuyen'!X24+'[13]10-ChuChuyen'!X24+'[14]10-ChuChuyen'!X24+'[15]10-ChuChuyen'!X24</f>
        <v>0</v>
      </c>
      <c r="Y24" s="479">
        <f>'[2]10-ChuChuyen'!Y24+'[3]10-ChuChuyen'!Y24+'[4]10-ChuChuyen'!Y24+'[5]10-ChuChuyen'!Y24+'[6]10-ChuChuyen'!Y24+'[7]10-ChuChuyen'!Y24+'[8]10-ChuChuyen'!Y24+'[9]10-ChuChuyen'!Y24+'[10]10-ChuChuyen'!Y24+'[11]10-ChuChuyen'!Y24+'[12]10-ChuChuyen'!Y24+'[13]10-ChuChuyen'!Y24+'[14]10-ChuChuyen'!Y24+'[15]10-ChuChuyen'!Y24</f>
        <v>0</v>
      </c>
      <c r="Z24" s="479">
        <f>'[2]10-ChuChuyen'!Z24+'[3]10-ChuChuyen'!Z24+'[4]10-ChuChuyen'!Z24+'[5]10-ChuChuyen'!Z24+'[6]10-ChuChuyen'!Z24+'[7]10-ChuChuyen'!Z24+'[8]10-ChuChuyen'!Z24+'[9]10-ChuChuyen'!Z24+'[10]10-ChuChuyen'!Z24+'[11]10-ChuChuyen'!Z24+'[12]10-ChuChuyen'!Z24+'[13]10-ChuChuyen'!Z24+'[14]10-ChuChuyen'!Z24+'[15]10-ChuChuyen'!Z24</f>
        <v>0</v>
      </c>
      <c r="AA24" s="479">
        <f>'[2]10-ChuChuyen'!AA24+'[3]10-ChuChuyen'!AA24+'[4]10-ChuChuyen'!AA24+'[5]10-ChuChuyen'!AA24+'[6]10-ChuChuyen'!AA24+'[7]10-ChuChuyen'!AA24+'[8]10-ChuChuyen'!AA24+'[9]10-ChuChuyen'!AA24+'[10]10-ChuChuyen'!AA24+'[11]10-ChuChuyen'!AA24+'[12]10-ChuChuyen'!AA24+'[13]10-ChuChuyen'!AA24+'[14]10-ChuChuyen'!AA24+'[15]10-ChuChuyen'!AA24</f>
        <v>0</v>
      </c>
      <c r="AB24" s="479">
        <f>'[2]10-ChuChuyen'!AB24+'[3]10-ChuChuyen'!AB24+'[4]10-ChuChuyen'!AB24+'[5]10-ChuChuyen'!AB24+'[6]10-ChuChuyen'!AB24+'[7]10-ChuChuyen'!AB24+'[8]10-ChuChuyen'!AB24+'[9]10-ChuChuyen'!AB24+'[10]10-ChuChuyen'!AB24+'[11]10-ChuChuyen'!AB24+'[12]10-ChuChuyen'!AB24+'[13]10-ChuChuyen'!AB24+'[14]10-ChuChuyen'!AB24+'[15]10-ChuChuyen'!AB24</f>
        <v>0</v>
      </c>
      <c r="AC24" s="479">
        <f>'[2]10-ChuChuyen'!AC24+'[3]10-ChuChuyen'!AC24+'[4]10-ChuChuyen'!AC24+'[5]10-ChuChuyen'!AC24+'[6]10-ChuChuyen'!AC24+'[7]10-ChuChuyen'!AC24+'[8]10-ChuChuyen'!AC24+'[9]10-ChuChuyen'!AC24+'[10]10-ChuChuyen'!AC24+'[11]10-ChuChuyen'!AC24+'[12]10-ChuChuyen'!AC24+'[13]10-ChuChuyen'!AC24+'[14]10-ChuChuyen'!AC24+'[15]10-ChuChuyen'!AC24</f>
        <v>0</v>
      </c>
      <c r="AD24" s="479">
        <f>'[2]10-ChuChuyen'!AD24+'[3]10-ChuChuyen'!AD24+'[4]10-ChuChuyen'!AD24+'[5]10-ChuChuyen'!AD24+'[6]10-ChuChuyen'!AD24+'[7]10-ChuChuyen'!AD24+'[8]10-ChuChuyen'!AD24+'[9]10-ChuChuyen'!AD24+'[10]10-ChuChuyen'!AD24+'[11]10-ChuChuyen'!AD24+'[12]10-ChuChuyen'!AD24+'[13]10-ChuChuyen'!AD24+'[14]10-ChuChuyen'!AD24+'[15]10-ChuChuyen'!AD24</f>
        <v>0</v>
      </c>
      <c r="AE24" s="479">
        <f>'[2]10-ChuChuyen'!AE24+'[3]10-ChuChuyen'!AE24+'[4]10-ChuChuyen'!AE24+'[5]10-ChuChuyen'!AE24+'[6]10-ChuChuyen'!AE24+'[7]10-ChuChuyen'!AE24+'[8]10-ChuChuyen'!AE24+'[9]10-ChuChuyen'!AE24+'[10]10-ChuChuyen'!AE24+'[11]10-ChuChuyen'!AE24+'[12]10-ChuChuyen'!AE24+'[13]10-ChuChuyen'!AE24+'[14]10-ChuChuyen'!AE24+'[15]10-ChuChuyen'!AE24</f>
        <v>0</v>
      </c>
      <c r="AF24" s="435">
        <f>U35</f>
        <v>1424.1611</v>
      </c>
    </row>
    <row r="25" spans="1:32" s="136" customFormat="1" ht="21.75" customHeight="1">
      <c r="A25" s="147" t="s">
        <v>173</v>
      </c>
      <c r="B25" s="148" t="s">
        <v>411</v>
      </c>
      <c r="C25" s="149" t="s">
        <v>29</v>
      </c>
      <c r="D25" s="478">
        <f>'[2]10-ChuChuyen'!D25+'[3]10-ChuChuyen'!D25+'[4]10-ChuChuyen'!D25+'[5]10-ChuChuyen'!D25+'[6]10-ChuChuyen'!D25+'[7]10-ChuChuyen'!D25+'[8]10-ChuChuyen'!D25+'[9]10-ChuChuyen'!D25+'[10]10-ChuChuyen'!D25+'[11]10-ChuChuyen'!D25+'[12]10-ChuChuyen'!D25+'[13]10-ChuChuyen'!D25+'[14]10-ChuChuyen'!D25+'[15]10-ChuChuyen'!D25</f>
        <v>63.8735</v>
      </c>
      <c r="E25" s="479">
        <f>'[2]10-ChuChuyen'!E25+'[3]10-ChuChuyen'!E25+'[4]10-ChuChuyen'!E25+'[5]10-ChuChuyen'!E25+'[6]10-ChuChuyen'!E25+'[7]10-ChuChuyen'!E25+'[8]10-ChuChuyen'!E25+'[9]10-ChuChuyen'!E25+'[10]10-ChuChuyen'!E25+'[11]10-ChuChuyen'!E25+'[12]10-ChuChuyen'!E25+'[13]10-ChuChuyen'!E25+'[14]10-ChuChuyen'!E25+'[15]10-ChuChuyen'!E25</f>
        <v>0</v>
      </c>
      <c r="F25" s="479">
        <f>'[2]10-ChuChuyen'!F25+'[3]10-ChuChuyen'!F25+'[4]10-ChuChuyen'!F25+'[5]10-ChuChuyen'!F25+'[6]10-ChuChuyen'!F25+'[7]10-ChuChuyen'!F25+'[8]10-ChuChuyen'!F25+'[9]10-ChuChuyen'!F25+'[10]10-ChuChuyen'!F25+'[11]10-ChuChuyen'!F25+'[12]10-ChuChuyen'!F25+'[13]10-ChuChuyen'!F25+'[14]10-ChuChuyen'!F25+'[15]10-ChuChuyen'!F25</f>
        <v>0</v>
      </c>
      <c r="G25" s="479">
        <f>'[2]10-ChuChuyen'!G25+'[3]10-ChuChuyen'!G25+'[4]10-ChuChuyen'!G25+'[5]10-ChuChuyen'!G25+'[6]10-ChuChuyen'!G25+'[7]10-ChuChuyen'!G25+'[8]10-ChuChuyen'!G25+'[9]10-ChuChuyen'!G25+'[10]10-ChuChuyen'!G25+'[11]10-ChuChuyen'!G25+'[12]10-ChuChuyen'!G25+'[13]10-ChuChuyen'!G25+'[14]10-ChuChuyen'!G25+'[15]10-ChuChuyen'!G25</f>
        <v>0</v>
      </c>
      <c r="H25" s="479">
        <f>'[2]10-ChuChuyen'!H25+'[3]10-ChuChuyen'!H25+'[4]10-ChuChuyen'!H25+'[5]10-ChuChuyen'!H25+'[6]10-ChuChuyen'!H25+'[7]10-ChuChuyen'!H25+'[8]10-ChuChuyen'!H25+'[9]10-ChuChuyen'!H25+'[10]10-ChuChuyen'!H25+'[11]10-ChuChuyen'!H25+'[12]10-ChuChuyen'!H25+'[13]10-ChuChuyen'!H25+'[14]10-ChuChuyen'!H25+'[15]10-ChuChuyen'!H25</f>
        <v>0</v>
      </c>
      <c r="I25" s="479">
        <f>'[2]10-ChuChuyen'!I25+'[3]10-ChuChuyen'!I25+'[4]10-ChuChuyen'!I25+'[5]10-ChuChuyen'!I25+'[6]10-ChuChuyen'!I25+'[7]10-ChuChuyen'!I25+'[8]10-ChuChuyen'!I25+'[9]10-ChuChuyen'!I25+'[10]10-ChuChuyen'!I25+'[11]10-ChuChuyen'!I25+'[12]10-ChuChuyen'!I25+'[13]10-ChuChuyen'!I25+'[14]10-ChuChuyen'!I25+'[15]10-ChuChuyen'!I25</f>
        <v>0</v>
      </c>
      <c r="J25" s="479">
        <f>'[2]10-ChuChuyen'!J25+'[3]10-ChuChuyen'!J25+'[4]10-ChuChuyen'!J25+'[5]10-ChuChuyen'!J25+'[6]10-ChuChuyen'!J25+'[7]10-ChuChuyen'!J25+'[8]10-ChuChuyen'!J25+'[9]10-ChuChuyen'!J25+'[10]10-ChuChuyen'!J25+'[11]10-ChuChuyen'!J25+'[12]10-ChuChuyen'!J25+'[13]10-ChuChuyen'!J25+'[14]10-ChuChuyen'!J25+'[15]10-ChuChuyen'!J25</f>
        <v>0</v>
      </c>
      <c r="K25" s="479">
        <f>'[2]10-ChuChuyen'!K25+'[3]10-ChuChuyen'!K25+'[4]10-ChuChuyen'!K25+'[5]10-ChuChuyen'!K25+'[6]10-ChuChuyen'!K25+'[7]10-ChuChuyen'!K25+'[8]10-ChuChuyen'!K25+'[9]10-ChuChuyen'!K25+'[10]10-ChuChuyen'!K25+'[11]10-ChuChuyen'!K25+'[12]10-ChuChuyen'!K25+'[13]10-ChuChuyen'!K25+'[14]10-ChuChuyen'!K25+'[15]10-ChuChuyen'!K25</f>
        <v>0</v>
      </c>
      <c r="L25" s="479">
        <f>'[2]10-ChuChuyen'!L25+'[3]10-ChuChuyen'!L25+'[4]10-ChuChuyen'!L25+'[5]10-ChuChuyen'!L25+'[6]10-ChuChuyen'!L25+'[7]10-ChuChuyen'!L25+'[8]10-ChuChuyen'!L25+'[9]10-ChuChuyen'!L25+'[10]10-ChuChuyen'!L25+'[11]10-ChuChuyen'!L25+'[12]10-ChuChuyen'!L25+'[13]10-ChuChuyen'!L25+'[14]10-ChuChuyen'!L25+'[15]10-ChuChuyen'!L25</f>
        <v>0</v>
      </c>
      <c r="M25" s="479">
        <f>'[2]10-ChuChuyen'!M25+'[3]10-ChuChuyen'!M25+'[4]10-ChuChuyen'!M25+'[5]10-ChuChuyen'!M25+'[6]10-ChuChuyen'!M25+'[7]10-ChuChuyen'!M25+'[8]10-ChuChuyen'!M25+'[9]10-ChuChuyen'!M25+'[10]10-ChuChuyen'!M25+'[11]10-ChuChuyen'!M25+'[12]10-ChuChuyen'!M25+'[13]10-ChuChuyen'!M25+'[14]10-ChuChuyen'!M25+'[15]10-ChuChuyen'!M25</f>
        <v>0</v>
      </c>
      <c r="N25" s="479">
        <f>'[2]10-ChuChuyen'!N25+'[3]10-ChuChuyen'!N25+'[4]10-ChuChuyen'!N25+'[5]10-ChuChuyen'!N25+'[6]10-ChuChuyen'!N25+'[7]10-ChuChuyen'!N25+'[8]10-ChuChuyen'!N25+'[9]10-ChuChuyen'!N25+'[10]10-ChuChuyen'!N25+'[11]10-ChuChuyen'!N25+'[12]10-ChuChuyen'!N25+'[13]10-ChuChuyen'!N25+'[14]10-ChuChuyen'!N25+'[15]10-ChuChuyen'!N25</f>
        <v>0</v>
      </c>
      <c r="O25" s="479">
        <f>'[2]10-ChuChuyen'!O25+'[3]10-ChuChuyen'!O25+'[4]10-ChuChuyen'!O25+'[5]10-ChuChuyen'!O25+'[6]10-ChuChuyen'!O25+'[7]10-ChuChuyen'!O25+'[8]10-ChuChuyen'!O25+'[9]10-ChuChuyen'!O25+'[10]10-ChuChuyen'!O25+'[11]10-ChuChuyen'!O25+'[12]10-ChuChuyen'!O25+'[13]10-ChuChuyen'!O25+'[14]10-ChuChuyen'!O25+'[15]10-ChuChuyen'!O25</f>
        <v>0</v>
      </c>
      <c r="P25" s="479">
        <f>'[2]10-ChuChuyen'!P25+'[3]10-ChuChuyen'!P25+'[4]10-ChuChuyen'!P25+'[5]10-ChuChuyen'!P25+'[6]10-ChuChuyen'!P25+'[7]10-ChuChuyen'!P25+'[8]10-ChuChuyen'!P25+'[9]10-ChuChuyen'!P25+'[10]10-ChuChuyen'!P25+'[11]10-ChuChuyen'!P25+'[12]10-ChuChuyen'!P25+'[13]10-ChuChuyen'!P25+'[14]10-ChuChuyen'!P25+'[15]10-ChuChuyen'!P25</f>
        <v>0</v>
      </c>
      <c r="Q25" s="479">
        <f>'[2]10-ChuChuyen'!Q25+'[3]10-ChuChuyen'!Q25+'[4]10-ChuChuyen'!Q25+'[5]10-ChuChuyen'!Q25+'[6]10-ChuChuyen'!Q25+'[7]10-ChuChuyen'!Q25+'[8]10-ChuChuyen'!Q25+'[9]10-ChuChuyen'!Q25+'[10]10-ChuChuyen'!Q25+'[11]10-ChuChuyen'!Q25+'[12]10-ChuChuyen'!Q25+'[13]10-ChuChuyen'!Q25+'[14]10-ChuChuyen'!Q25+'[15]10-ChuChuyen'!Q25</f>
        <v>0</v>
      </c>
      <c r="R25" s="479">
        <f>'[2]10-ChuChuyen'!R25+'[3]10-ChuChuyen'!R25+'[4]10-ChuChuyen'!R25+'[5]10-ChuChuyen'!R25+'[6]10-ChuChuyen'!R25+'[7]10-ChuChuyen'!R25+'[8]10-ChuChuyen'!R25+'[9]10-ChuChuyen'!R25+'[10]10-ChuChuyen'!R25+'[11]10-ChuChuyen'!R25+'[12]10-ChuChuyen'!R25+'[13]10-ChuChuyen'!R25+'[14]10-ChuChuyen'!R25+'[15]10-ChuChuyen'!R25</f>
        <v>0</v>
      </c>
      <c r="S25" s="479">
        <f>'[2]10-ChuChuyen'!S25+'[3]10-ChuChuyen'!S25+'[4]10-ChuChuyen'!S25+'[5]10-ChuChuyen'!S25+'[6]10-ChuChuyen'!S25+'[7]10-ChuChuyen'!S25+'[8]10-ChuChuyen'!S25+'[9]10-ChuChuyen'!S25+'[10]10-ChuChuyen'!S25+'[11]10-ChuChuyen'!S25+'[12]10-ChuChuyen'!S25+'[13]10-ChuChuyen'!S25+'[14]10-ChuChuyen'!S25+'[15]10-ChuChuyen'!S25</f>
        <v>0</v>
      </c>
      <c r="T25" s="479">
        <f>'[2]10-ChuChuyen'!T25+'[3]10-ChuChuyen'!T25+'[4]10-ChuChuyen'!T25+'[5]10-ChuChuyen'!T25+'[6]10-ChuChuyen'!T25+'[7]10-ChuChuyen'!T25+'[8]10-ChuChuyen'!T25+'[9]10-ChuChuyen'!T25+'[10]10-ChuChuyen'!T25+'[11]10-ChuChuyen'!T25+'[12]10-ChuChuyen'!T25+'[13]10-ChuChuyen'!T25+'[14]10-ChuChuyen'!T25+'[15]10-ChuChuyen'!T25</f>
        <v>0</v>
      </c>
      <c r="U25" s="479">
        <f>'[2]10-ChuChuyen'!U25+'[3]10-ChuChuyen'!U25+'[4]10-ChuChuyen'!U25+'[5]10-ChuChuyen'!U25+'[6]10-ChuChuyen'!U25+'[7]10-ChuChuyen'!U25+'[8]10-ChuChuyen'!U25+'[9]10-ChuChuyen'!U25+'[10]10-ChuChuyen'!U25+'[11]10-ChuChuyen'!U25+'[12]10-ChuChuyen'!U25+'[13]10-ChuChuyen'!U25+'[14]10-ChuChuyen'!U25+'[15]10-ChuChuyen'!U25</f>
        <v>0</v>
      </c>
      <c r="V25" s="480">
        <f>$D25-(SUM($E25:$U25)+SUM($W25:$AE25))</f>
        <v>63.8735</v>
      </c>
      <c r="W25" s="479">
        <f>'[2]10-ChuChuyen'!W25+'[3]10-ChuChuyen'!W25+'[4]10-ChuChuyen'!W25+'[5]10-ChuChuyen'!W25+'[6]10-ChuChuyen'!W25+'[7]10-ChuChuyen'!W25+'[8]10-ChuChuyen'!W25+'[9]10-ChuChuyen'!W25+'[10]10-ChuChuyen'!W25+'[11]10-ChuChuyen'!W25+'[12]10-ChuChuyen'!W25+'[13]10-ChuChuyen'!W25+'[14]10-ChuChuyen'!W25+'[15]10-ChuChuyen'!W25</f>
        <v>0</v>
      </c>
      <c r="X25" s="479">
        <f>'[2]10-ChuChuyen'!X25+'[3]10-ChuChuyen'!X25+'[4]10-ChuChuyen'!X25+'[5]10-ChuChuyen'!X25+'[6]10-ChuChuyen'!X25+'[7]10-ChuChuyen'!X25+'[8]10-ChuChuyen'!X25+'[9]10-ChuChuyen'!X25+'[10]10-ChuChuyen'!X25+'[11]10-ChuChuyen'!X25+'[12]10-ChuChuyen'!X25+'[13]10-ChuChuyen'!X25+'[14]10-ChuChuyen'!X25+'[15]10-ChuChuyen'!X25</f>
        <v>0</v>
      </c>
      <c r="Y25" s="479">
        <f>'[2]10-ChuChuyen'!Y25+'[3]10-ChuChuyen'!Y25+'[4]10-ChuChuyen'!Y25+'[5]10-ChuChuyen'!Y25+'[6]10-ChuChuyen'!Y25+'[7]10-ChuChuyen'!Y25+'[8]10-ChuChuyen'!Y25+'[9]10-ChuChuyen'!Y25+'[10]10-ChuChuyen'!Y25+'[11]10-ChuChuyen'!Y25+'[12]10-ChuChuyen'!Y25+'[13]10-ChuChuyen'!Y25+'[14]10-ChuChuyen'!Y25+'[15]10-ChuChuyen'!Y25</f>
        <v>0</v>
      </c>
      <c r="Z25" s="479">
        <f>'[2]10-ChuChuyen'!Z25+'[3]10-ChuChuyen'!Z25+'[4]10-ChuChuyen'!Z25+'[5]10-ChuChuyen'!Z25+'[6]10-ChuChuyen'!Z25+'[7]10-ChuChuyen'!Z25+'[8]10-ChuChuyen'!Z25+'[9]10-ChuChuyen'!Z25+'[10]10-ChuChuyen'!Z25+'[11]10-ChuChuyen'!Z25+'[12]10-ChuChuyen'!Z25+'[13]10-ChuChuyen'!Z25+'[14]10-ChuChuyen'!Z25+'[15]10-ChuChuyen'!Z25</f>
        <v>0</v>
      </c>
      <c r="AA25" s="479">
        <f>'[2]10-ChuChuyen'!AA25+'[3]10-ChuChuyen'!AA25+'[4]10-ChuChuyen'!AA25+'[5]10-ChuChuyen'!AA25+'[6]10-ChuChuyen'!AA25+'[7]10-ChuChuyen'!AA25+'[8]10-ChuChuyen'!AA25+'[9]10-ChuChuyen'!AA25+'[10]10-ChuChuyen'!AA25+'[11]10-ChuChuyen'!AA25+'[12]10-ChuChuyen'!AA25+'[13]10-ChuChuyen'!AA25+'[14]10-ChuChuyen'!AA25+'[15]10-ChuChuyen'!AA25</f>
        <v>0</v>
      </c>
      <c r="AB25" s="479">
        <f>'[2]10-ChuChuyen'!AB25+'[3]10-ChuChuyen'!AB25+'[4]10-ChuChuyen'!AB25+'[5]10-ChuChuyen'!AB25+'[6]10-ChuChuyen'!AB25+'[7]10-ChuChuyen'!AB25+'[8]10-ChuChuyen'!AB25+'[9]10-ChuChuyen'!AB25+'[10]10-ChuChuyen'!AB25+'[11]10-ChuChuyen'!AB25+'[12]10-ChuChuyen'!AB25+'[13]10-ChuChuyen'!AB25+'[14]10-ChuChuyen'!AB25+'[15]10-ChuChuyen'!AB25</f>
        <v>0</v>
      </c>
      <c r="AC25" s="479">
        <f>'[2]10-ChuChuyen'!AC25+'[3]10-ChuChuyen'!AC25+'[4]10-ChuChuyen'!AC25+'[5]10-ChuChuyen'!AC25+'[6]10-ChuChuyen'!AC25+'[7]10-ChuChuyen'!AC25+'[8]10-ChuChuyen'!AC25+'[9]10-ChuChuyen'!AC25+'[10]10-ChuChuyen'!AC25+'[11]10-ChuChuyen'!AC25+'[12]10-ChuChuyen'!AC25+'[13]10-ChuChuyen'!AC25+'[14]10-ChuChuyen'!AC25+'[15]10-ChuChuyen'!AC25</f>
        <v>0</v>
      </c>
      <c r="AD25" s="479">
        <f>'[2]10-ChuChuyen'!AD25+'[3]10-ChuChuyen'!AD25+'[4]10-ChuChuyen'!AD25+'[5]10-ChuChuyen'!AD25+'[6]10-ChuChuyen'!AD25+'[7]10-ChuChuyen'!AD25+'[8]10-ChuChuyen'!AD25+'[9]10-ChuChuyen'!AD25+'[10]10-ChuChuyen'!AD25+'[11]10-ChuChuyen'!AD25+'[12]10-ChuChuyen'!AD25+'[13]10-ChuChuyen'!AD25+'[14]10-ChuChuyen'!AD25+'[15]10-ChuChuyen'!AD25</f>
        <v>0</v>
      </c>
      <c r="AE25" s="479">
        <f>'[2]10-ChuChuyen'!AE25+'[3]10-ChuChuyen'!AE25+'[4]10-ChuChuyen'!AE25+'[5]10-ChuChuyen'!AE25+'[6]10-ChuChuyen'!AE25+'[7]10-ChuChuyen'!AE25+'[8]10-ChuChuyen'!AE25+'[9]10-ChuChuyen'!AE25+'[10]10-ChuChuyen'!AE25+'[11]10-ChuChuyen'!AE25+'[12]10-ChuChuyen'!AE25+'[13]10-ChuChuyen'!AE25+'[14]10-ChuChuyen'!AE25+'[15]10-ChuChuyen'!AE25</f>
        <v>0</v>
      </c>
      <c r="AF25" s="435">
        <f>V35</f>
        <v>63.8735</v>
      </c>
    </row>
    <row r="26" spans="1:32" s="136" customFormat="1" ht="21.75" customHeight="1">
      <c r="A26" s="147" t="s">
        <v>175</v>
      </c>
      <c r="B26" s="148" t="s">
        <v>412</v>
      </c>
      <c r="C26" s="149" t="s">
        <v>28</v>
      </c>
      <c r="D26" s="478">
        <f>'[2]10-ChuChuyen'!D26+'[3]10-ChuChuyen'!D26+'[4]10-ChuChuyen'!D26+'[5]10-ChuChuyen'!D26+'[6]10-ChuChuyen'!D26+'[7]10-ChuChuyen'!D26+'[8]10-ChuChuyen'!D26+'[9]10-ChuChuyen'!D26+'[10]10-ChuChuyen'!D26+'[11]10-ChuChuyen'!D26+'[12]10-ChuChuyen'!D26+'[13]10-ChuChuyen'!D26+'[14]10-ChuChuyen'!D26+'[15]10-ChuChuyen'!D26</f>
        <v>4.4151</v>
      </c>
      <c r="E26" s="479">
        <f>'[2]10-ChuChuyen'!E26+'[3]10-ChuChuyen'!E26+'[4]10-ChuChuyen'!E26+'[5]10-ChuChuyen'!E26+'[6]10-ChuChuyen'!E26+'[7]10-ChuChuyen'!E26+'[8]10-ChuChuyen'!E26+'[9]10-ChuChuyen'!E26+'[10]10-ChuChuyen'!E26+'[11]10-ChuChuyen'!E26+'[12]10-ChuChuyen'!E26+'[13]10-ChuChuyen'!E26+'[14]10-ChuChuyen'!E26+'[15]10-ChuChuyen'!E26</f>
        <v>0</v>
      </c>
      <c r="F26" s="479">
        <f>'[2]10-ChuChuyen'!F26+'[3]10-ChuChuyen'!F26+'[4]10-ChuChuyen'!F26+'[5]10-ChuChuyen'!F26+'[6]10-ChuChuyen'!F26+'[7]10-ChuChuyen'!F26+'[8]10-ChuChuyen'!F26+'[9]10-ChuChuyen'!F26+'[10]10-ChuChuyen'!F26+'[11]10-ChuChuyen'!F26+'[12]10-ChuChuyen'!F26+'[13]10-ChuChuyen'!F26+'[14]10-ChuChuyen'!F26+'[15]10-ChuChuyen'!F26</f>
        <v>0</v>
      </c>
      <c r="G26" s="479">
        <f>'[2]10-ChuChuyen'!G26+'[3]10-ChuChuyen'!G26+'[4]10-ChuChuyen'!G26+'[5]10-ChuChuyen'!G26+'[6]10-ChuChuyen'!G26+'[7]10-ChuChuyen'!G26+'[8]10-ChuChuyen'!G26+'[9]10-ChuChuyen'!G26+'[10]10-ChuChuyen'!G26+'[11]10-ChuChuyen'!G26+'[12]10-ChuChuyen'!G26+'[13]10-ChuChuyen'!G26+'[14]10-ChuChuyen'!G26+'[15]10-ChuChuyen'!G26</f>
        <v>0</v>
      </c>
      <c r="H26" s="479">
        <f>'[2]10-ChuChuyen'!H26+'[3]10-ChuChuyen'!H26+'[4]10-ChuChuyen'!H26+'[5]10-ChuChuyen'!H26+'[6]10-ChuChuyen'!H26+'[7]10-ChuChuyen'!H26+'[8]10-ChuChuyen'!H26+'[9]10-ChuChuyen'!H26+'[10]10-ChuChuyen'!H26+'[11]10-ChuChuyen'!H26+'[12]10-ChuChuyen'!H26+'[13]10-ChuChuyen'!H26+'[14]10-ChuChuyen'!H26+'[15]10-ChuChuyen'!H26</f>
        <v>0</v>
      </c>
      <c r="I26" s="479">
        <f>'[2]10-ChuChuyen'!I26+'[3]10-ChuChuyen'!I26+'[4]10-ChuChuyen'!I26+'[5]10-ChuChuyen'!I26+'[6]10-ChuChuyen'!I26+'[7]10-ChuChuyen'!I26+'[8]10-ChuChuyen'!I26+'[9]10-ChuChuyen'!I26+'[10]10-ChuChuyen'!I26+'[11]10-ChuChuyen'!I26+'[12]10-ChuChuyen'!I26+'[13]10-ChuChuyen'!I26+'[14]10-ChuChuyen'!I26+'[15]10-ChuChuyen'!I26</f>
        <v>0</v>
      </c>
      <c r="J26" s="479">
        <f>'[2]10-ChuChuyen'!J26+'[3]10-ChuChuyen'!J26+'[4]10-ChuChuyen'!J26+'[5]10-ChuChuyen'!J26+'[6]10-ChuChuyen'!J26+'[7]10-ChuChuyen'!J26+'[8]10-ChuChuyen'!J26+'[9]10-ChuChuyen'!J26+'[10]10-ChuChuyen'!J26+'[11]10-ChuChuyen'!J26+'[12]10-ChuChuyen'!J26+'[13]10-ChuChuyen'!J26+'[14]10-ChuChuyen'!J26+'[15]10-ChuChuyen'!J26</f>
        <v>0</v>
      </c>
      <c r="K26" s="479">
        <f>'[2]10-ChuChuyen'!K26+'[3]10-ChuChuyen'!K26+'[4]10-ChuChuyen'!K26+'[5]10-ChuChuyen'!K26+'[6]10-ChuChuyen'!K26+'[7]10-ChuChuyen'!K26+'[8]10-ChuChuyen'!K26+'[9]10-ChuChuyen'!K26+'[10]10-ChuChuyen'!K26+'[11]10-ChuChuyen'!K26+'[12]10-ChuChuyen'!K26+'[13]10-ChuChuyen'!K26+'[14]10-ChuChuyen'!K26+'[15]10-ChuChuyen'!K26</f>
        <v>0</v>
      </c>
      <c r="L26" s="479">
        <f>'[2]10-ChuChuyen'!L26+'[3]10-ChuChuyen'!L26+'[4]10-ChuChuyen'!L26+'[5]10-ChuChuyen'!L26+'[6]10-ChuChuyen'!L26+'[7]10-ChuChuyen'!L26+'[8]10-ChuChuyen'!L26+'[9]10-ChuChuyen'!L26+'[10]10-ChuChuyen'!L26+'[11]10-ChuChuyen'!L26+'[12]10-ChuChuyen'!L26+'[13]10-ChuChuyen'!L26+'[14]10-ChuChuyen'!L26+'[15]10-ChuChuyen'!L26</f>
        <v>0</v>
      </c>
      <c r="M26" s="479">
        <f>'[2]10-ChuChuyen'!M26+'[3]10-ChuChuyen'!M26+'[4]10-ChuChuyen'!M26+'[5]10-ChuChuyen'!M26+'[6]10-ChuChuyen'!M26+'[7]10-ChuChuyen'!M26+'[8]10-ChuChuyen'!M26+'[9]10-ChuChuyen'!M26+'[10]10-ChuChuyen'!M26+'[11]10-ChuChuyen'!M26+'[12]10-ChuChuyen'!M26+'[13]10-ChuChuyen'!M26+'[14]10-ChuChuyen'!M26+'[15]10-ChuChuyen'!M26</f>
        <v>0</v>
      </c>
      <c r="N26" s="479">
        <f>'[2]10-ChuChuyen'!N26+'[3]10-ChuChuyen'!N26+'[4]10-ChuChuyen'!N26+'[5]10-ChuChuyen'!N26+'[6]10-ChuChuyen'!N26+'[7]10-ChuChuyen'!N26+'[8]10-ChuChuyen'!N26+'[9]10-ChuChuyen'!N26+'[10]10-ChuChuyen'!N26+'[11]10-ChuChuyen'!N26+'[12]10-ChuChuyen'!N26+'[13]10-ChuChuyen'!N26+'[14]10-ChuChuyen'!N26+'[15]10-ChuChuyen'!N26</f>
        <v>0</v>
      </c>
      <c r="O26" s="479">
        <f>'[2]10-ChuChuyen'!O26+'[3]10-ChuChuyen'!O26+'[4]10-ChuChuyen'!O26+'[5]10-ChuChuyen'!O26+'[6]10-ChuChuyen'!O26+'[7]10-ChuChuyen'!O26+'[8]10-ChuChuyen'!O26+'[9]10-ChuChuyen'!O26+'[10]10-ChuChuyen'!O26+'[11]10-ChuChuyen'!O26+'[12]10-ChuChuyen'!O26+'[13]10-ChuChuyen'!O26+'[14]10-ChuChuyen'!O26+'[15]10-ChuChuyen'!O26</f>
        <v>0</v>
      </c>
      <c r="P26" s="479">
        <f>'[2]10-ChuChuyen'!P26+'[3]10-ChuChuyen'!P26+'[4]10-ChuChuyen'!P26+'[5]10-ChuChuyen'!P26+'[6]10-ChuChuyen'!P26+'[7]10-ChuChuyen'!P26+'[8]10-ChuChuyen'!P26+'[9]10-ChuChuyen'!P26+'[10]10-ChuChuyen'!P26+'[11]10-ChuChuyen'!P26+'[12]10-ChuChuyen'!P26+'[13]10-ChuChuyen'!P26+'[14]10-ChuChuyen'!P26+'[15]10-ChuChuyen'!P26</f>
        <v>0</v>
      </c>
      <c r="Q26" s="479">
        <f>'[2]10-ChuChuyen'!Q26+'[3]10-ChuChuyen'!Q26+'[4]10-ChuChuyen'!Q26+'[5]10-ChuChuyen'!Q26+'[6]10-ChuChuyen'!Q26+'[7]10-ChuChuyen'!Q26+'[8]10-ChuChuyen'!Q26+'[9]10-ChuChuyen'!Q26+'[10]10-ChuChuyen'!Q26+'[11]10-ChuChuyen'!Q26+'[12]10-ChuChuyen'!Q26+'[13]10-ChuChuyen'!Q26+'[14]10-ChuChuyen'!Q26+'[15]10-ChuChuyen'!Q26</f>
        <v>0</v>
      </c>
      <c r="R26" s="479">
        <f>'[2]10-ChuChuyen'!R26+'[3]10-ChuChuyen'!R26+'[4]10-ChuChuyen'!R26+'[5]10-ChuChuyen'!R26+'[6]10-ChuChuyen'!R26+'[7]10-ChuChuyen'!R26+'[8]10-ChuChuyen'!R26+'[9]10-ChuChuyen'!R26+'[10]10-ChuChuyen'!R26+'[11]10-ChuChuyen'!R26+'[12]10-ChuChuyen'!R26+'[13]10-ChuChuyen'!R26+'[14]10-ChuChuyen'!R26+'[15]10-ChuChuyen'!R26</f>
        <v>0</v>
      </c>
      <c r="S26" s="479">
        <f>'[2]10-ChuChuyen'!S26+'[3]10-ChuChuyen'!S26+'[4]10-ChuChuyen'!S26+'[5]10-ChuChuyen'!S26+'[6]10-ChuChuyen'!S26+'[7]10-ChuChuyen'!S26+'[8]10-ChuChuyen'!S26+'[9]10-ChuChuyen'!S26+'[10]10-ChuChuyen'!S26+'[11]10-ChuChuyen'!S26+'[12]10-ChuChuyen'!S26+'[13]10-ChuChuyen'!S26+'[14]10-ChuChuyen'!S26+'[15]10-ChuChuyen'!S26</f>
        <v>0</v>
      </c>
      <c r="T26" s="479">
        <f>'[2]10-ChuChuyen'!T26+'[3]10-ChuChuyen'!T26+'[4]10-ChuChuyen'!T26+'[5]10-ChuChuyen'!T26+'[6]10-ChuChuyen'!T26+'[7]10-ChuChuyen'!T26+'[8]10-ChuChuyen'!T26+'[9]10-ChuChuyen'!T26+'[10]10-ChuChuyen'!T26+'[11]10-ChuChuyen'!T26+'[12]10-ChuChuyen'!T26+'[13]10-ChuChuyen'!T26+'[14]10-ChuChuyen'!T26+'[15]10-ChuChuyen'!T26</f>
        <v>0</v>
      </c>
      <c r="U26" s="479">
        <f>'[2]10-ChuChuyen'!U26+'[3]10-ChuChuyen'!U26+'[4]10-ChuChuyen'!U26+'[5]10-ChuChuyen'!U26+'[6]10-ChuChuyen'!U26+'[7]10-ChuChuyen'!U26+'[8]10-ChuChuyen'!U26+'[9]10-ChuChuyen'!U26+'[10]10-ChuChuyen'!U26+'[11]10-ChuChuyen'!U26+'[12]10-ChuChuyen'!U26+'[13]10-ChuChuyen'!U26+'[14]10-ChuChuyen'!U26+'[15]10-ChuChuyen'!U26</f>
        <v>0</v>
      </c>
      <c r="V26" s="479">
        <f>'[2]10-ChuChuyen'!V26+'[3]10-ChuChuyen'!V26+'[4]10-ChuChuyen'!V26+'[5]10-ChuChuyen'!V26+'[6]10-ChuChuyen'!V26+'[7]10-ChuChuyen'!V26+'[8]10-ChuChuyen'!V26+'[9]10-ChuChuyen'!V26+'[10]10-ChuChuyen'!V26+'[11]10-ChuChuyen'!V26+'[12]10-ChuChuyen'!V26+'[13]10-ChuChuyen'!V26+'[14]10-ChuChuyen'!V26+'[15]10-ChuChuyen'!V26</f>
        <v>0</v>
      </c>
      <c r="W26" s="480">
        <f>$D26-(SUM($E26:$V26)+SUM($X26:$AE26))</f>
        <v>4.4151</v>
      </c>
      <c r="X26" s="479">
        <f>'[2]10-ChuChuyen'!X26+'[3]10-ChuChuyen'!X26+'[4]10-ChuChuyen'!X26+'[5]10-ChuChuyen'!X26+'[6]10-ChuChuyen'!X26+'[7]10-ChuChuyen'!X26+'[8]10-ChuChuyen'!X26+'[9]10-ChuChuyen'!X26+'[10]10-ChuChuyen'!X26+'[11]10-ChuChuyen'!X26+'[12]10-ChuChuyen'!X26+'[13]10-ChuChuyen'!X26+'[14]10-ChuChuyen'!X26+'[15]10-ChuChuyen'!X26</f>
        <v>0</v>
      </c>
      <c r="Y26" s="479">
        <f>'[2]10-ChuChuyen'!Y26+'[3]10-ChuChuyen'!Y26+'[4]10-ChuChuyen'!Y26+'[5]10-ChuChuyen'!Y26+'[6]10-ChuChuyen'!Y26+'[7]10-ChuChuyen'!Y26+'[8]10-ChuChuyen'!Y26+'[9]10-ChuChuyen'!Y26+'[10]10-ChuChuyen'!Y26+'[11]10-ChuChuyen'!Y26+'[12]10-ChuChuyen'!Y26+'[13]10-ChuChuyen'!Y26+'[14]10-ChuChuyen'!Y26+'[15]10-ChuChuyen'!Y26</f>
        <v>0</v>
      </c>
      <c r="Z26" s="479">
        <f>'[2]10-ChuChuyen'!Z26+'[3]10-ChuChuyen'!Z26+'[4]10-ChuChuyen'!Z26+'[5]10-ChuChuyen'!Z26+'[6]10-ChuChuyen'!Z26+'[7]10-ChuChuyen'!Z26+'[8]10-ChuChuyen'!Z26+'[9]10-ChuChuyen'!Z26+'[10]10-ChuChuyen'!Z26+'[11]10-ChuChuyen'!Z26+'[12]10-ChuChuyen'!Z26+'[13]10-ChuChuyen'!Z26+'[14]10-ChuChuyen'!Z26+'[15]10-ChuChuyen'!Z26</f>
        <v>0</v>
      </c>
      <c r="AA26" s="479">
        <f>'[2]10-ChuChuyen'!AA26+'[3]10-ChuChuyen'!AA26+'[4]10-ChuChuyen'!AA26+'[5]10-ChuChuyen'!AA26+'[6]10-ChuChuyen'!AA26+'[7]10-ChuChuyen'!AA26+'[8]10-ChuChuyen'!AA26+'[9]10-ChuChuyen'!AA26+'[10]10-ChuChuyen'!AA26+'[11]10-ChuChuyen'!AA26+'[12]10-ChuChuyen'!AA26+'[13]10-ChuChuyen'!AA26+'[14]10-ChuChuyen'!AA26+'[15]10-ChuChuyen'!AA26</f>
        <v>0</v>
      </c>
      <c r="AB26" s="479">
        <f>'[2]10-ChuChuyen'!AB26+'[3]10-ChuChuyen'!AB26+'[4]10-ChuChuyen'!AB26+'[5]10-ChuChuyen'!AB26+'[6]10-ChuChuyen'!AB26+'[7]10-ChuChuyen'!AB26+'[8]10-ChuChuyen'!AB26+'[9]10-ChuChuyen'!AB26+'[10]10-ChuChuyen'!AB26+'[11]10-ChuChuyen'!AB26+'[12]10-ChuChuyen'!AB26+'[13]10-ChuChuyen'!AB26+'[14]10-ChuChuyen'!AB26+'[15]10-ChuChuyen'!AB26</f>
        <v>0</v>
      </c>
      <c r="AC26" s="479">
        <f>'[2]10-ChuChuyen'!AC26+'[3]10-ChuChuyen'!AC26+'[4]10-ChuChuyen'!AC26+'[5]10-ChuChuyen'!AC26+'[6]10-ChuChuyen'!AC26+'[7]10-ChuChuyen'!AC26+'[8]10-ChuChuyen'!AC26+'[9]10-ChuChuyen'!AC26+'[10]10-ChuChuyen'!AC26+'[11]10-ChuChuyen'!AC26+'[12]10-ChuChuyen'!AC26+'[13]10-ChuChuyen'!AC26+'[14]10-ChuChuyen'!AC26+'[15]10-ChuChuyen'!AC26</f>
        <v>0</v>
      </c>
      <c r="AD26" s="479">
        <f>'[2]10-ChuChuyen'!AD26+'[3]10-ChuChuyen'!AD26+'[4]10-ChuChuyen'!AD26+'[5]10-ChuChuyen'!AD26+'[6]10-ChuChuyen'!AD26+'[7]10-ChuChuyen'!AD26+'[8]10-ChuChuyen'!AD26+'[9]10-ChuChuyen'!AD26+'[10]10-ChuChuyen'!AD26+'[11]10-ChuChuyen'!AD26+'[12]10-ChuChuyen'!AD26+'[13]10-ChuChuyen'!AD26+'[14]10-ChuChuyen'!AD26+'[15]10-ChuChuyen'!AD26</f>
        <v>0</v>
      </c>
      <c r="AE26" s="479">
        <f>'[2]10-ChuChuyen'!AE26+'[3]10-ChuChuyen'!AE26+'[4]10-ChuChuyen'!AE26+'[5]10-ChuChuyen'!AE26+'[6]10-ChuChuyen'!AE26+'[7]10-ChuChuyen'!AE26+'[8]10-ChuChuyen'!AE26+'[9]10-ChuChuyen'!AE26+'[10]10-ChuChuyen'!AE26+'[11]10-ChuChuyen'!AE26+'[12]10-ChuChuyen'!AE26+'[13]10-ChuChuyen'!AE26+'[14]10-ChuChuyen'!AE26+'[15]10-ChuChuyen'!AE26</f>
        <v>0</v>
      </c>
      <c r="AF26" s="435">
        <f>W35</f>
        <v>4.4151</v>
      </c>
    </row>
    <row r="27" spans="1:32" s="136" customFormat="1" ht="21.75" customHeight="1">
      <c r="A27" s="147" t="s">
        <v>177</v>
      </c>
      <c r="B27" s="148" t="s">
        <v>314</v>
      </c>
      <c r="C27" s="149" t="s">
        <v>22</v>
      </c>
      <c r="D27" s="478">
        <f>'[2]10-ChuChuyen'!D27+'[3]10-ChuChuyen'!D27+'[4]10-ChuChuyen'!D27+'[5]10-ChuChuyen'!D27+'[6]10-ChuChuyen'!D27+'[7]10-ChuChuyen'!D27+'[8]10-ChuChuyen'!D27+'[9]10-ChuChuyen'!D27+'[10]10-ChuChuyen'!D27+'[11]10-ChuChuyen'!D27+'[12]10-ChuChuyen'!D27+'[13]10-ChuChuyen'!D27+'[14]10-ChuChuyen'!D27+'[15]10-ChuChuyen'!D27</f>
        <v>66.5881</v>
      </c>
      <c r="E27" s="479">
        <f>'[2]10-ChuChuyen'!E27+'[3]10-ChuChuyen'!E27+'[4]10-ChuChuyen'!E27+'[5]10-ChuChuyen'!E27+'[6]10-ChuChuyen'!E27+'[7]10-ChuChuyen'!E27+'[8]10-ChuChuyen'!E27+'[9]10-ChuChuyen'!E27+'[10]10-ChuChuyen'!E27+'[11]10-ChuChuyen'!E27+'[12]10-ChuChuyen'!E27+'[13]10-ChuChuyen'!E27+'[14]10-ChuChuyen'!E27+'[15]10-ChuChuyen'!E27</f>
        <v>0</v>
      </c>
      <c r="F27" s="479">
        <f>'[2]10-ChuChuyen'!F27+'[3]10-ChuChuyen'!F27+'[4]10-ChuChuyen'!F27+'[5]10-ChuChuyen'!F27+'[6]10-ChuChuyen'!F27+'[7]10-ChuChuyen'!F27+'[8]10-ChuChuyen'!F27+'[9]10-ChuChuyen'!F27+'[10]10-ChuChuyen'!F27+'[11]10-ChuChuyen'!F27+'[12]10-ChuChuyen'!F27+'[13]10-ChuChuyen'!F27+'[14]10-ChuChuyen'!F27+'[15]10-ChuChuyen'!F27</f>
        <v>0</v>
      </c>
      <c r="G27" s="479">
        <f>'[2]10-ChuChuyen'!G27+'[3]10-ChuChuyen'!G27+'[4]10-ChuChuyen'!G27+'[5]10-ChuChuyen'!G27+'[6]10-ChuChuyen'!G27+'[7]10-ChuChuyen'!G27+'[8]10-ChuChuyen'!G27+'[9]10-ChuChuyen'!G27+'[10]10-ChuChuyen'!G27+'[11]10-ChuChuyen'!G27+'[12]10-ChuChuyen'!G27+'[13]10-ChuChuyen'!G27+'[14]10-ChuChuyen'!G27+'[15]10-ChuChuyen'!G27</f>
        <v>0</v>
      </c>
      <c r="H27" s="479">
        <f>'[2]10-ChuChuyen'!H27+'[3]10-ChuChuyen'!H27+'[4]10-ChuChuyen'!H27+'[5]10-ChuChuyen'!H27+'[6]10-ChuChuyen'!H27+'[7]10-ChuChuyen'!H27+'[8]10-ChuChuyen'!H27+'[9]10-ChuChuyen'!H27+'[10]10-ChuChuyen'!H27+'[11]10-ChuChuyen'!H27+'[12]10-ChuChuyen'!H27+'[13]10-ChuChuyen'!H27+'[14]10-ChuChuyen'!H27+'[15]10-ChuChuyen'!H27</f>
        <v>0</v>
      </c>
      <c r="I27" s="479">
        <f>'[2]10-ChuChuyen'!I27+'[3]10-ChuChuyen'!I27+'[4]10-ChuChuyen'!I27+'[5]10-ChuChuyen'!I27+'[6]10-ChuChuyen'!I27+'[7]10-ChuChuyen'!I27+'[8]10-ChuChuyen'!I27+'[9]10-ChuChuyen'!I27+'[10]10-ChuChuyen'!I27+'[11]10-ChuChuyen'!I27+'[12]10-ChuChuyen'!I27+'[13]10-ChuChuyen'!I27+'[14]10-ChuChuyen'!I27+'[15]10-ChuChuyen'!I27</f>
        <v>0</v>
      </c>
      <c r="J27" s="479">
        <f>'[2]10-ChuChuyen'!J27+'[3]10-ChuChuyen'!J27+'[4]10-ChuChuyen'!J27+'[5]10-ChuChuyen'!J27+'[6]10-ChuChuyen'!J27+'[7]10-ChuChuyen'!J27+'[8]10-ChuChuyen'!J27+'[9]10-ChuChuyen'!J27+'[10]10-ChuChuyen'!J27+'[11]10-ChuChuyen'!J27+'[12]10-ChuChuyen'!J27+'[13]10-ChuChuyen'!J27+'[14]10-ChuChuyen'!J27+'[15]10-ChuChuyen'!J27</f>
        <v>0</v>
      </c>
      <c r="K27" s="479">
        <f>'[2]10-ChuChuyen'!K27+'[3]10-ChuChuyen'!K27+'[4]10-ChuChuyen'!K27+'[5]10-ChuChuyen'!K27+'[6]10-ChuChuyen'!K27+'[7]10-ChuChuyen'!K27+'[8]10-ChuChuyen'!K27+'[9]10-ChuChuyen'!K27+'[10]10-ChuChuyen'!K27+'[11]10-ChuChuyen'!K27+'[12]10-ChuChuyen'!K27+'[13]10-ChuChuyen'!K27+'[14]10-ChuChuyen'!K27+'[15]10-ChuChuyen'!K27</f>
        <v>0</v>
      </c>
      <c r="L27" s="479">
        <f>'[2]10-ChuChuyen'!L27+'[3]10-ChuChuyen'!L27+'[4]10-ChuChuyen'!L27+'[5]10-ChuChuyen'!L27+'[6]10-ChuChuyen'!L27+'[7]10-ChuChuyen'!L27+'[8]10-ChuChuyen'!L27+'[9]10-ChuChuyen'!L27+'[10]10-ChuChuyen'!L27+'[11]10-ChuChuyen'!L27+'[12]10-ChuChuyen'!L27+'[13]10-ChuChuyen'!L27+'[14]10-ChuChuyen'!L27+'[15]10-ChuChuyen'!L27</f>
        <v>0</v>
      </c>
      <c r="M27" s="479">
        <f>'[2]10-ChuChuyen'!M27+'[3]10-ChuChuyen'!M27+'[4]10-ChuChuyen'!M27+'[5]10-ChuChuyen'!M27+'[6]10-ChuChuyen'!M27+'[7]10-ChuChuyen'!M27+'[8]10-ChuChuyen'!M27+'[9]10-ChuChuyen'!M27+'[10]10-ChuChuyen'!M27+'[11]10-ChuChuyen'!M27+'[12]10-ChuChuyen'!M27+'[13]10-ChuChuyen'!M27+'[14]10-ChuChuyen'!M27+'[15]10-ChuChuyen'!M27</f>
        <v>0</v>
      </c>
      <c r="N27" s="479">
        <f>'[2]10-ChuChuyen'!N27+'[3]10-ChuChuyen'!N27+'[4]10-ChuChuyen'!N27+'[5]10-ChuChuyen'!N27+'[6]10-ChuChuyen'!N27+'[7]10-ChuChuyen'!N27+'[8]10-ChuChuyen'!N27+'[9]10-ChuChuyen'!N27+'[10]10-ChuChuyen'!N27+'[11]10-ChuChuyen'!N27+'[12]10-ChuChuyen'!N27+'[13]10-ChuChuyen'!N27+'[14]10-ChuChuyen'!N27+'[15]10-ChuChuyen'!N27</f>
        <v>0</v>
      </c>
      <c r="O27" s="479">
        <f>'[2]10-ChuChuyen'!O27+'[3]10-ChuChuyen'!O27+'[4]10-ChuChuyen'!O27+'[5]10-ChuChuyen'!O27+'[6]10-ChuChuyen'!O27+'[7]10-ChuChuyen'!O27+'[8]10-ChuChuyen'!O27+'[9]10-ChuChuyen'!O27+'[10]10-ChuChuyen'!O27+'[11]10-ChuChuyen'!O27+'[12]10-ChuChuyen'!O27+'[13]10-ChuChuyen'!O27+'[14]10-ChuChuyen'!O27+'[15]10-ChuChuyen'!O27</f>
        <v>0</v>
      </c>
      <c r="P27" s="479">
        <f>'[2]10-ChuChuyen'!P27+'[3]10-ChuChuyen'!P27+'[4]10-ChuChuyen'!P27+'[5]10-ChuChuyen'!P27+'[6]10-ChuChuyen'!P27+'[7]10-ChuChuyen'!P27+'[8]10-ChuChuyen'!P27+'[9]10-ChuChuyen'!P27+'[10]10-ChuChuyen'!P27+'[11]10-ChuChuyen'!P27+'[12]10-ChuChuyen'!P27+'[13]10-ChuChuyen'!P27+'[14]10-ChuChuyen'!P27+'[15]10-ChuChuyen'!P27</f>
        <v>0</v>
      </c>
      <c r="Q27" s="479">
        <f>'[2]10-ChuChuyen'!Q27+'[3]10-ChuChuyen'!Q27+'[4]10-ChuChuyen'!Q27+'[5]10-ChuChuyen'!Q27+'[6]10-ChuChuyen'!Q27+'[7]10-ChuChuyen'!Q27+'[8]10-ChuChuyen'!Q27+'[9]10-ChuChuyen'!Q27+'[10]10-ChuChuyen'!Q27+'[11]10-ChuChuyen'!Q27+'[12]10-ChuChuyen'!Q27+'[13]10-ChuChuyen'!Q27+'[14]10-ChuChuyen'!Q27+'[15]10-ChuChuyen'!Q27</f>
        <v>0</v>
      </c>
      <c r="R27" s="479">
        <f>'[2]10-ChuChuyen'!R27+'[3]10-ChuChuyen'!R27+'[4]10-ChuChuyen'!R27+'[5]10-ChuChuyen'!R27+'[6]10-ChuChuyen'!R27+'[7]10-ChuChuyen'!R27+'[8]10-ChuChuyen'!R27+'[9]10-ChuChuyen'!R27+'[10]10-ChuChuyen'!R27+'[11]10-ChuChuyen'!R27+'[12]10-ChuChuyen'!R27+'[13]10-ChuChuyen'!R27+'[14]10-ChuChuyen'!R27+'[15]10-ChuChuyen'!R27</f>
        <v>0</v>
      </c>
      <c r="S27" s="479">
        <f>'[2]10-ChuChuyen'!S27+'[3]10-ChuChuyen'!S27+'[4]10-ChuChuyen'!S27+'[5]10-ChuChuyen'!S27+'[6]10-ChuChuyen'!S27+'[7]10-ChuChuyen'!S27+'[8]10-ChuChuyen'!S27+'[9]10-ChuChuyen'!S27+'[10]10-ChuChuyen'!S27+'[11]10-ChuChuyen'!S27+'[12]10-ChuChuyen'!S27+'[13]10-ChuChuyen'!S27+'[14]10-ChuChuyen'!S27+'[15]10-ChuChuyen'!S27</f>
        <v>0</v>
      </c>
      <c r="T27" s="479">
        <f>'[2]10-ChuChuyen'!T27+'[3]10-ChuChuyen'!T27+'[4]10-ChuChuyen'!T27+'[5]10-ChuChuyen'!T27+'[6]10-ChuChuyen'!T27+'[7]10-ChuChuyen'!T27+'[8]10-ChuChuyen'!T27+'[9]10-ChuChuyen'!T27+'[10]10-ChuChuyen'!T27+'[11]10-ChuChuyen'!T27+'[12]10-ChuChuyen'!T27+'[13]10-ChuChuyen'!T27+'[14]10-ChuChuyen'!T27+'[15]10-ChuChuyen'!T27</f>
        <v>0</v>
      </c>
      <c r="U27" s="479">
        <f>'[2]10-ChuChuyen'!U27+'[3]10-ChuChuyen'!U27+'[4]10-ChuChuyen'!U27+'[5]10-ChuChuyen'!U27+'[6]10-ChuChuyen'!U27+'[7]10-ChuChuyen'!U27+'[8]10-ChuChuyen'!U27+'[9]10-ChuChuyen'!U27+'[10]10-ChuChuyen'!U27+'[11]10-ChuChuyen'!U27+'[12]10-ChuChuyen'!U27+'[13]10-ChuChuyen'!U27+'[14]10-ChuChuyen'!U27+'[15]10-ChuChuyen'!U27</f>
        <v>0</v>
      </c>
      <c r="V27" s="479">
        <f>'[2]10-ChuChuyen'!V27+'[3]10-ChuChuyen'!V27+'[4]10-ChuChuyen'!V27+'[5]10-ChuChuyen'!V27+'[6]10-ChuChuyen'!V27+'[7]10-ChuChuyen'!V27+'[8]10-ChuChuyen'!V27+'[9]10-ChuChuyen'!V27+'[10]10-ChuChuyen'!V27+'[11]10-ChuChuyen'!V27+'[12]10-ChuChuyen'!V27+'[13]10-ChuChuyen'!V27+'[14]10-ChuChuyen'!V27+'[15]10-ChuChuyen'!V27</f>
        <v>0</v>
      </c>
      <c r="W27" s="479">
        <f>'[2]10-ChuChuyen'!W27+'[3]10-ChuChuyen'!W27+'[4]10-ChuChuyen'!W27+'[5]10-ChuChuyen'!W27+'[6]10-ChuChuyen'!W27+'[7]10-ChuChuyen'!W27+'[8]10-ChuChuyen'!W27+'[9]10-ChuChuyen'!W27+'[10]10-ChuChuyen'!W27+'[11]10-ChuChuyen'!W27+'[12]10-ChuChuyen'!W27+'[13]10-ChuChuyen'!W27+'[14]10-ChuChuyen'!W27+'[15]10-ChuChuyen'!W27</f>
        <v>0</v>
      </c>
      <c r="X27" s="480">
        <f>$D27-(SUM($E27:$W27)+SUM($Y27:$AE27))</f>
        <v>66.5881</v>
      </c>
      <c r="Y27" s="479">
        <f>'[2]10-ChuChuyen'!Y27+'[3]10-ChuChuyen'!Y27+'[4]10-ChuChuyen'!Y27+'[5]10-ChuChuyen'!Y27+'[6]10-ChuChuyen'!Y27+'[7]10-ChuChuyen'!Y27+'[8]10-ChuChuyen'!Y27+'[9]10-ChuChuyen'!Y27+'[10]10-ChuChuyen'!Y27+'[11]10-ChuChuyen'!Y27+'[12]10-ChuChuyen'!Y27+'[13]10-ChuChuyen'!Y27+'[14]10-ChuChuyen'!Y27+'[15]10-ChuChuyen'!Y27</f>
        <v>0</v>
      </c>
      <c r="Z27" s="479">
        <f>'[2]10-ChuChuyen'!Z27+'[3]10-ChuChuyen'!Z27+'[4]10-ChuChuyen'!Z27+'[5]10-ChuChuyen'!Z27+'[6]10-ChuChuyen'!Z27+'[7]10-ChuChuyen'!Z27+'[8]10-ChuChuyen'!Z27+'[9]10-ChuChuyen'!Z27+'[10]10-ChuChuyen'!Z27+'[11]10-ChuChuyen'!Z27+'[12]10-ChuChuyen'!Z27+'[13]10-ChuChuyen'!Z27+'[14]10-ChuChuyen'!Z27+'[15]10-ChuChuyen'!Z27</f>
        <v>0</v>
      </c>
      <c r="AA27" s="479">
        <f>'[2]10-ChuChuyen'!AA27+'[3]10-ChuChuyen'!AA27+'[4]10-ChuChuyen'!AA27+'[5]10-ChuChuyen'!AA27+'[6]10-ChuChuyen'!AA27+'[7]10-ChuChuyen'!AA27+'[8]10-ChuChuyen'!AA27+'[9]10-ChuChuyen'!AA27+'[10]10-ChuChuyen'!AA27+'[11]10-ChuChuyen'!AA27+'[12]10-ChuChuyen'!AA27+'[13]10-ChuChuyen'!AA27+'[14]10-ChuChuyen'!AA27+'[15]10-ChuChuyen'!AA27</f>
        <v>0</v>
      </c>
      <c r="AB27" s="479">
        <f>'[2]10-ChuChuyen'!AB27+'[3]10-ChuChuyen'!AB27+'[4]10-ChuChuyen'!AB27+'[5]10-ChuChuyen'!AB27+'[6]10-ChuChuyen'!AB27+'[7]10-ChuChuyen'!AB27+'[8]10-ChuChuyen'!AB27+'[9]10-ChuChuyen'!AB27+'[10]10-ChuChuyen'!AB27+'[11]10-ChuChuyen'!AB27+'[12]10-ChuChuyen'!AB27+'[13]10-ChuChuyen'!AB27+'[14]10-ChuChuyen'!AB27+'[15]10-ChuChuyen'!AB27</f>
        <v>0</v>
      </c>
      <c r="AC27" s="479">
        <f>'[2]10-ChuChuyen'!AC27+'[3]10-ChuChuyen'!AC27+'[4]10-ChuChuyen'!AC27+'[5]10-ChuChuyen'!AC27+'[6]10-ChuChuyen'!AC27+'[7]10-ChuChuyen'!AC27+'[8]10-ChuChuyen'!AC27+'[9]10-ChuChuyen'!AC27+'[10]10-ChuChuyen'!AC27+'[11]10-ChuChuyen'!AC27+'[12]10-ChuChuyen'!AC27+'[13]10-ChuChuyen'!AC27+'[14]10-ChuChuyen'!AC27+'[15]10-ChuChuyen'!AC27</f>
        <v>0</v>
      </c>
      <c r="AD27" s="479">
        <f>'[2]10-ChuChuyen'!AD27+'[3]10-ChuChuyen'!AD27+'[4]10-ChuChuyen'!AD27+'[5]10-ChuChuyen'!AD27+'[6]10-ChuChuyen'!AD27+'[7]10-ChuChuyen'!AD27+'[8]10-ChuChuyen'!AD27+'[9]10-ChuChuyen'!AD27+'[10]10-ChuChuyen'!AD27+'[11]10-ChuChuyen'!AD27+'[12]10-ChuChuyen'!AD27+'[13]10-ChuChuyen'!AD27+'[14]10-ChuChuyen'!AD27+'[15]10-ChuChuyen'!AD27</f>
        <v>0</v>
      </c>
      <c r="AE27" s="479">
        <f>'[2]10-ChuChuyen'!AE27+'[3]10-ChuChuyen'!AE27+'[4]10-ChuChuyen'!AE27+'[5]10-ChuChuyen'!AE27+'[6]10-ChuChuyen'!AE27+'[7]10-ChuChuyen'!AE27+'[8]10-ChuChuyen'!AE27+'[9]10-ChuChuyen'!AE27+'[10]10-ChuChuyen'!AE27+'[11]10-ChuChuyen'!AE27+'[12]10-ChuChuyen'!AE27+'[13]10-ChuChuyen'!AE27+'[14]10-ChuChuyen'!AE27+'[15]10-ChuChuyen'!AE27</f>
        <v>0</v>
      </c>
      <c r="AF27" s="435">
        <f>X35</f>
        <v>66.5881</v>
      </c>
    </row>
    <row r="28" spans="1:32" s="136" customFormat="1" ht="21.75" customHeight="1">
      <c r="A28" s="147" t="s">
        <v>179</v>
      </c>
      <c r="B28" s="148" t="s">
        <v>180</v>
      </c>
      <c r="C28" s="149" t="s">
        <v>27</v>
      </c>
      <c r="D28" s="478">
        <f>'[2]10-ChuChuyen'!D28+'[3]10-ChuChuyen'!D28+'[4]10-ChuChuyen'!D28+'[5]10-ChuChuyen'!D28+'[6]10-ChuChuyen'!D28+'[7]10-ChuChuyen'!D28+'[8]10-ChuChuyen'!D28+'[9]10-ChuChuyen'!D28+'[10]10-ChuChuyen'!D28+'[11]10-ChuChuyen'!D28+'[12]10-ChuChuyen'!D28+'[13]10-ChuChuyen'!D28+'[14]10-ChuChuyen'!D28+'[15]10-ChuChuyen'!D28</f>
        <v>1200.2705999999998</v>
      </c>
      <c r="E28" s="479">
        <f>'[2]10-ChuChuyen'!E28+'[3]10-ChuChuyen'!E28+'[4]10-ChuChuyen'!E28+'[5]10-ChuChuyen'!E28+'[6]10-ChuChuyen'!E28+'[7]10-ChuChuyen'!E28+'[8]10-ChuChuyen'!E28+'[9]10-ChuChuyen'!E28+'[10]10-ChuChuyen'!E28+'[11]10-ChuChuyen'!E28+'[12]10-ChuChuyen'!E28+'[13]10-ChuChuyen'!E28+'[14]10-ChuChuyen'!E28+'[15]10-ChuChuyen'!E28</f>
        <v>0</v>
      </c>
      <c r="F28" s="479">
        <f>'[2]10-ChuChuyen'!F28+'[3]10-ChuChuyen'!F28+'[4]10-ChuChuyen'!F28+'[5]10-ChuChuyen'!F28+'[6]10-ChuChuyen'!F28+'[7]10-ChuChuyen'!F28+'[8]10-ChuChuyen'!F28+'[9]10-ChuChuyen'!F28+'[10]10-ChuChuyen'!F28+'[11]10-ChuChuyen'!F28+'[12]10-ChuChuyen'!F28+'[13]10-ChuChuyen'!F28+'[14]10-ChuChuyen'!F28+'[15]10-ChuChuyen'!F28</f>
        <v>0</v>
      </c>
      <c r="G28" s="479">
        <f>'[2]10-ChuChuyen'!G28+'[3]10-ChuChuyen'!G28+'[4]10-ChuChuyen'!G28+'[5]10-ChuChuyen'!G28+'[6]10-ChuChuyen'!G28+'[7]10-ChuChuyen'!G28+'[8]10-ChuChuyen'!G28+'[9]10-ChuChuyen'!G28+'[10]10-ChuChuyen'!G28+'[11]10-ChuChuyen'!G28+'[12]10-ChuChuyen'!G28+'[13]10-ChuChuyen'!G28+'[14]10-ChuChuyen'!G28+'[15]10-ChuChuyen'!G28</f>
        <v>0</v>
      </c>
      <c r="H28" s="479">
        <f>'[2]10-ChuChuyen'!H28+'[3]10-ChuChuyen'!H28+'[4]10-ChuChuyen'!H28+'[5]10-ChuChuyen'!H28+'[6]10-ChuChuyen'!H28+'[7]10-ChuChuyen'!H28+'[8]10-ChuChuyen'!H28+'[9]10-ChuChuyen'!H28+'[10]10-ChuChuyen'!H28+'[11]10-ChuChuyen'!H28+'[12]10-ChuChuyen'!H28+'[13]10-ChuChuyen'!H28+'[14]10-ChuChuyen'!H28+'[15]10-ChuChuyen'!H28</f>
        <v>0</v>
      </c>
      <c r="I28" s="479">
        <f>'[2]10-ChuChuyen'!I28+'[3]10-ChuChuyen'!I28+'[4]10-ChuChuyen'!I28+'[5]10-ChuChuyen'!I28+'[6]10-ChuChuyen'!I28+'[7]10-ChuChuyen'!I28+'[8]10-ChuChuyen'!I28+'[9]10-ChuChuyen'!I28+'[10]10-ChuChuyen'!I28+'[11]10-ChuChuyen'!I28+'[12]10-ChuChuyen'!I28+'[13]10-ChuChuyen'!I28+'[14]10-ChuChuyen'!I28+'[15]10-ChuChuyen'!I28</f>
        <v>0</v>
      </c>
      <c r="J28" s="479">
        <f>'[2]10-ChuChuyen'!J28+'[3]10-ChuChuyen'!J28+'[4]10-ChuChuyen'!J28+'[5]10-ChuChuyen'!J28+'[6]10-ChuChuyen'!J28+'[7]10-ChuChuyen'!J28+'[8]10-ChuChuyen'!J28+'[9]10-ChuChuyen'!J28+'[10]10-ChuChuyen'!J28+'[11]10-ChuChuyen'!J28+'[12]10-ChuChuyen'!J28+'[13]10-ChuChuyen'!J28+'[14]10-ChuChuyen'!J28+'[15]10-ChuChuyen'!J28</f>
        <v>0</v>
      </c>
      <c r="K28" s="479">
        <f>'[2]10-ChuChuyen'!K28+'[3]10-ChuChuyen'!K28+'[4]10-ChuChuyen'!K28+'[5]10-ChuChuyen'!K28+'[6]10-ChuChuyen'!K28+'[7]10-ChuChuyen'!K28+'[8]10-ChuChuyen'!K28+'[9]10-ChuChuyen'!K28+'[10]10-ChuChuyen'!K28+'[11]10-ChuChuyen'!K28+'[12]10-ChuChuyen'!K28+'[13]10-ChuChuyen'!K28+'[14]10-ChuChuyen'!K28+'[15]10-ChuChuyen'!K28</f>
        <v>0</v>
      </c>
      <c r="L28" s="479">
        <f>'[2]10-ChuChuyen'!L28+'[3]10-ChuChuyen'!L28+'[4]10-ChuChuyen'!L28+'[5]10-ChuChuyen'!L28+'[6]10-ChuChuyen'!L28+'[7]10-ChuChuyen'!L28+'[8]10-ChuChuyen'!L28+'[9]10-ChuChuyen'!L28+'[10]10-ChuChuyen'!L28+'[11]10-ChuChuyen'!L28+'[12]10-ChuChuyen'!L28+'[13]10-ChuChuyen'!L28+'[14]10-ChuChuyen'!L28+'[15]10-ChuChuyen'!L28</f>
        <v>0</v>
      </c>
      <c r="M28" s="479">
        <f>'[2]10-ChuChuyen'!M28+'[3]10-ChuChuyen'!M28+'[4]10-ChuChuyen'!M28+'[5]10-ChuChuyen'!M28+'[6]10-ChuChuyen'!M28+'[7]10-ChuChuyen'!M28+'[8]10-ChuChuyen'!M28+'[9]10-ChuChuyen'!M28+'[10]10-ChuChuyen'!M28+'[11]10-ChuChuyen'!M28+'[12]10-ChuChuyen'!M28+'[13]10-ChuChuyen'!M28+'[14]10-ChuChuyen'!M28+'[15]10-ChuChuyen'!M28</f>
        <v>0</v>
      </c>
      <c r="N28" s="479">
        <f>'[2]10-ChuChuyen'!N28+'[3]10-ChuChuyen'!N28+'[4]10-ChuChuyen'!N28+'[5]10-ChuChuyen'!N28+'[6]10-ChuChuyen'!N28+'[7]10-ChuChuyen'!N28+'[8]10-ChuChuyen'!N28+'[9]10-ChuChuyen'!N28+'[10]10-ChuChuyen'!N28+'[11]10-ChuChuyen'!N28+'[12]10-ChuChuyen'!N28+'[13]10-ChuChuyen'!N28+'[14]10-ChuChuyen'!N28+'[15]10-ChuChuyen'!N28</f>
        <v>0</v>
      </c>
      <c r="O28" s="479">
        <f>'[2]10-ChuChuyen'!O28+'[3]10-ChuChuyen'!O28+'[4]10-ChuChuyen'!O28+'[5]10-ChuChuyen'!O28+'[6]10-ChuChuyen'!O28+'[7]10-ChuChuyen'!O28+'[8]10-ChuChuyen'!O28+'[9]10-ChuChuyen'!O28+'[10]10-ChuChuyen'!O28+'[11]10-ChuChuyen'!O28+'[12]10-ChuChuyen'!O28+'[13]10-ChuChuyen'!O28+'[14]10-ChuChuyen'!O28+'[15]10-ChuChuyen'!O28</f>
        <v>0</v>
      </c>
      <c r="P28" s="479">
        <f>'[2]10-ChuChuyen'!P28+'[3]10-ChuChuyen'!P28+'[4]10-ChuChuyen'!P28+'[5]10-ChuChuyen'!P28+'[6]10-ChuChuyen'!P28+'[7]10-ChuChuyen'!P28+'[8]10-ChuChuyen'!P28+'[9]10-ChuChuyen'!P28+'[10]10-ChuChuyen'!P28+'[11]10-ChuChuyen'!P28+'[12]10-ChuChuyen'!P28+'[13]10-ChuChuyen'!P28+'[14]10-ChuChuyen'!P28+'[15]10-ChuChuyen'!P28</f>
        <v>0</v>
      </c>
      <c r="Q28" s="479">
        <f>'[2]10-ChuChuyen'!Q28+'[3]10-ChuChuyen'!Q28+'[4]10-ChuChuyen'!Q28+'[5]10-ChuChuyen'!Q28+'[6]10-ChuChuyen'!Q28+'[7]10-ChuChuyen'!Q28+'[8]10-ChuChuyen'!Q28+'[9]10-ChuChuyen'!Q28+'[10]10-ChuChuyen'!Q28+'[11]10-ChuChuyen'!Q28+'[12]10-ChuChuyen'!Q28+'[13]10-ChuChuyen'!Q28+'[14]10-ChuChuyen'!Q28+'[15]10-ChuChuyen'!Q28</f>
        <v>0</v>
      </c>
      <c r="R28" s="479">
        <f>'[2]10-ChuChuyen'!R28+'[3]10-ChuChuyen'!R28+'[4]10-ChuChuyen'!R28+'[5]10-ChuChuyen'!R28+'[6]10-ChuChuyen'!R28+'[7]10-ChuChuyen'!R28+'[8]10-ChuChuyen'!R28+'[9]10-ChuChuyen'!R28+'[10]10-ChuChuyen'!R28+'[11]10-ChuChuyen'!R28+'[12]10-ChuChuyen'!R28+'[13]10-ChuChuyen'!R28+'[14]10-ChuChuyen'!R28+'[15]10-ChuChuyen'!R28</f>
        <v>0</v>
      </c>
      <c r="S28" s="479">
        <f>'[2]10-ChuChuyen'!S28+'[3]10-ChuChuyen'!S28+'[4]10-ChuChuyen'!S28+'[5]10-ChuChuyen'!S28+'[6]10-ChuChuyen'!S28+'[7]10-ChuChuyen'!S28+'[8]10-ChuChuyen'!S28+'[9]10-ChuChuyen'!S28+'[10]10-ChuChuyen'!S28+'[11]10-ChuChuyen'!S28+'[12]10-ChuChuyen'!S28+'[13]10-ChuChuyen'!S28+'[14]10-ChuChuyen'!S28+'[15]10-ChuChuyen'!S28</f>
        <v>0</v>
      </c>
      <c r="T28" s="479">
        <f>'[2]10-ChuChuyen'!T28+'[3]10-ChuChuyen'!T28+'[4]10-ChuChuyen'!T28+'[5]10-ChuChuyen'!T28+'[6]10-ChuChuyen'!T28+'[7]10-ChuChuyen'!T28+'[8]10-ChuChuyen'!T28+'[9]10-ChuChuyen'!T28+'[10]10-ChuChuyen'!T28+'[11]10-ChuChuyen'!T28+'[12]10-ChuChuyen'!T28+'[13]10-ChuChuyen'!T28+'[14]10-ChuChuyen'!T28+'[15]10-ChuChuyen'!T28</f>
        <v>0</v>
      </c>
      <c r="U28" s="479">
        <f>'[2]10-ChuChuyen'!U28+'[3]10-ChuChuyen'!U28+'[4]10-ChuChuyen'!U28+'[5]10-ChuChuyen'!U28+'[6]10-ChuChuyen'!U28+'[7]10-ChuChuyen'!U28+'[8]10-ChuChuyen'!U28+'[9]10-ChuChuyen'!U28+'[10]10-ChuChuyen'!U28+'[11]10-ChuChuyen'!U28+'[12]10-ChuChuyen'!U28+'[13]10-ChuChuyen'!U28+'[14]10-ChuChuyen'!U28+'[15]10-ChuChuyen'!U28</f>
        <v>0</v>
      </c>
      <c r="V28" s="479">
        <f>'[2]10-ChuChuyen'!V28+'[3]10-ChuChuyen'!V28+'[4]10-ChuChuyen'!V28+'[5]10-ChuChuyen'!V28+'[6]10-ChuChuyen'!V28+'[7]10-ChuChuyen'!V28+'[8]10-ChuChuyen'!V28+'[9]10-ChuChuyen'!V28+'[10]10-ChuChuyen'!V28+'[11]10-ChuChuyen'!V28+'[12]10-ChuChuyen'!V28+'[13]10-ChuChuyen'!V28+'[14]10-ChuChuyen'!V28+'[15]10-ChuChuyen'!V28</f>
        <v>0</v>
      </c>
      <c r="W28" s="479">
        <f>'[2]10-ChuChuyen'!W28+'[3]10-ChuChuyen'!W28+'[4]10-ChuChuyen'!W28+'[5]10-ChuChuyen'!W28+'[6]10-ChuChuyen'!W28+'[7]10-ChuChuyen'!W28+'[8]10-ChuChuyen'!W28+'[9]10-ChuChuyen'!W28+'[10]10-ChuChuyen'!W28+'[11]10-ChuChuyen'!W28+'[12]10-ChuChuyen'!W28+'[13]10-ChuChuyen'!W28+'[14]10-ChuChuyen'!W28+'[15]10-ChuChuyen'!W28</f>
        <v>0</v>
      </c>
      <c r="X28" s="479">
        <f>'[2]10-ChuChuyen'!X28+'[3]10-ChuChuyen'!X28+'[4]10-ChuChuyen'!X28+'[5]10-ChuChuyen'!X28+'[6]10-ChuChuyen'!X28+'[7]10-ChuChuyen'!X28+'[8]10-ChuChuyen'!X28+'[9]10-ChuChuyen'!X28+'[10]10-ChuChuyen'!X28+'[11]10-ChuChuyen'!X28+'[12]10-ChuChuyen'!X28+'[13]10-ChuChuyen'!X28+'[14]10-ChuChuyen'!X28+'[15]10-ChuChuyen'!X28</f>
        <v>0</v>
      </c>
      <c r="Y28" s="480">
        <f>$D28-(SUM($E28:$X28)+SUM($Z28:$AE28))</f>
        <v>1200.2705999999998</v>
      </c>
      <c r="Z28" s="479">
        <f>'[2]10-ChuChuyen'!Z28+'[3]10-ChuChuyen'!Z28+'[4]10-ChuChuyen'!Z28+'[5]10-ChuChuyen'!Z28+'[6]10-ChuChuyen'!Z28+'[7]10-ChuChuyen'!Z28+'[8]10-ChuChuyen'!Z28+'[9]10-ChuChuyen'!Z28+'[10]10-ChuChuyen'!Z28+'[11]10-ChuChuyen'!Z28+'[12]10-ChuChuyen'!Z28+'[13]10-ChuChuyen'!Z28+'[14]10-ChuChuyen'!Z28+'[15]10-ChuChuyen'!Z28</f>
        <v>0</v>
      </c>
      <c r="AA28" s="479">
        <f>'[2]10-ChuChuyen'!AA28+'[3]10-ChuChuyen'!AA28+'[4]10-ChuChuyen'!AA28+'[5]10-ChuChuyen'!AA28+'[6]10-ChuChuyen'!AA28+'[7]10-ChuChuyen'!AA28+'[8]10-ChuChuyen'!AA28+'[9]10-ChuChuyen'!AA28+'[10]10-ChuChuyen'!AA28+'[11]10-ChuChuyen'!AA28+'[12]10-ChuChuyen'!AA28+'[13]10-ChuChuyen'!AA28+'[14]10-ChuChuyen'!AA28+'[15]10-ChuChuyen'!AA28</f>
        <v>0</v>
      </c>
      <c r="AB28" s="479">
        <f>'[2]10-ChuChuyen'!AB28+'[3]10-ChuChuyen'!AB28+'[4]10-ChuChuyen'!AB28+'[5]10-ChuChuyen'!AB28+'[6]10-ChuChuyen'!AB28+'[7]10-ChuChuyen'!AB28+'[8]10-ChuChuyen'!AB28+'[9]10-ChuChuyen'!AB28+'[10]10-ChuChuyen'!AB28+'[11]10-ChuChuyen'!AB28+'[12]10-ChuChuyen'!AB28+'[13]10-ChuChuyen'!AB28+'[14]10-ChuChuyen'!AB28+'[15]10-ChuChuyen'!AB28</f>
        <v>0</v>
      </c>
      <c r="AC28" s="479">
        <f>'[2]10-ChuChuyen'!AC28+'[3]10-ChuChuyen'!AC28+'[4]10-ChuChuyen'!AC28+'[5]10-ChuChuyen'!AC28+'[6]10-ChuChuyen'!AC28+'[7]10-ChuChuyen'!AC28+'[8]10-ChuChuyen'!AC28+'[9]10-ChuChuyen'!AC28+'[10]10-ChuChuyen'!AC28+'[11]10-ChuChuyen'!AC28+'[12]10-ChuChuyen'!AC28+'[13]10-ChuChuyen'!AC28+'[14]10-ChuChuyen'!AC28+'[15]10-ChuChuyen'!AC28</f>
        <v>0</v>
      </c>
      <c r="AD28" s="479">
        <f>'[2]10-ChuChuyen'!AD28+'[3]10-ChuChuyen'!AD28+'[4]10-ChuChuyen'!AD28+'[5]10-ChuChuyen'!AD28+'[6]10-ChuChuyen'!AD28+'[7]10-ChuChuyen'!AD28+'[8]10-ChuChuyen'!AD28+'[9]10-ChuChuyen'!AD28+'[10]10-ChuChuyen'!AD28+'[11]10-ChuChuyen'!AD28+'[12]10-ChuChuyen'!AD28+'[13]10-ChuChuyen'!AD28+'[14]10-ChuChuyen'!AD28+'[15]10-ChuChuyen'!AD28</f>
        <v>0</v>
      </c>
      <c r="AE28" s="479">
        <f>'[2]10-ChuChuyen'!AE28+'[3]10-ChuChuyen'!AE28+'[4]10-ChuChuyen'!AE28+'[5]10-ChuChuyen'!AE28+'[6]10-ChuChuyen'!AE28+'[7]10-ChuChuyen'!AE28+'[8]10-ChuChuyen'!AE28+'[9]10-ChuChuyen'!AE28+'[10]10-ChuChuyen'!AE28+'[11]10-ChuChuyen'!AE28+'[12]10-ChuChuyen'!AE28+'[13]10-ChuChuyen'!AE28+'[14]10-ChuChuyen'!AE28+'[15]10-ChuChuyen'!AE28</f>
        <v>0</v>
      </c>
      <c r="AF28" s="435">
        <f>Y35</f>
        <v>1200.2705999999998</v>
      </c>
    </row>
    <row r="29" spans="1:32" s="136" customFormat="1" ht="21.75" customHeight="1">
      <c r="A29" s="147" t="s">
        <v>181</v>
      </c>
      <c r="B29" s="148" t="s">
        <v>182</v>
      </c>
      <c r="C29" s="149" t="s">
        <v>183</v>
      </c>
      <c r="D29" s="478">
        <f>'[2]10-ChuChuyen'!D29+'[3]10-ChuChuyen'!D29+'[4]10-ChuChuyen'!D29+'[5]10-ChuChuyen'!D29+'[6]10-ChuChuyen'!D29+'[7]10-ChuChuyen'!D29+'[8]10-ChuChuyen'!D29+'[9]10-ChuChuyen'!D29+'[10]10-ChuChuyen'!D29+'[11]10-ChuChuyen'!D29+'[12]10-ChuChuyen'!D29+'[13]10-ChuChuyen'!D29+'[14]10-ChuChuyen'!D29+'[15]10-ChuChuyen'!D29</f>
        <v>17592.6438</v>
      </c>
      <c r="E29" s="479">
        <f>'[2]10-ChuChuyen'!E29+'[3]10-ChuChuyen'!E29+'[4]10-ChuChuyen'!E29+'[5]10-ChuChuyen'!E29+'[6]10-ChuChuyen'!E29+'[7]10-ChuChuyen'!E29+'[8]10-ChuChuyen'!E29+'[9]10-ChuChuyen'!E29+'[10]10-ChuChuyen'!E29+'[11]10-ChuChuyen'!E29+'[12]10-ChuChuyen'!E29+'[13]10-ChuChuyen'!E29+'[14]10-ChuChuyen'!E29+'[15]10-ChuChuyen'!E29</f>
        <v>0</v>
      </c>
      <c r="F29" s="479">
        <f>'[2]10-ChuChuyen'!F29+'[3]10-ChuChuyen'!F29+'[4]10-ChuChuyen'!F29+'[5]10-ChuChuyen'!F29+'[6]10-ChuChuyen'!F29+'[7]10-ChuChuyen'!F29+'[8]10-ChuChuyen'!F29+'[9]10-ChuChuyen'!F29+'[10]10-ChuChuyen'!F29+'[11]10-ChuChuyen'!F29+'[12]10-ChuChuyen'!F29+'[13]10-ChuChuyen'!F29+'[14]10-ChuChuyen'!F29+'[15]10-ChuChuyen'!F29</f>
        <v>0</v>
      </c>
      <c r="G29" s="479">
        <f>'[2]10-ChuChuyen'!G29+'[3]10-ChuChuyen'!G29+'[4]10-ChuChuyen'!G29+'[5]10-ChuChuyen'!G29+'[6]10-ChuChuyen'!G29+'[7]10-ChuChuyen'!G29+'[8]10-ChuChuyen'!G29+'[9]10-ChuChuyen'!G29+'[10]10-ChuChuyen'!G29+'[11]10-ChuChuyen'!G29+'[12]10-ChuChuyen'!G29+'[13]10-ChuChuyen'!G29+'[14]10-ChuChuyen'!G29+'[15]10-ChuChuyen'!G29</f>
        <v>0</v>
      </c>
      <c r="H29" s="479">
        <f>'[2]10-ChuChuyen'!H29+'[3]10-ChuChuyen'!H29+'[4]10-ChuChuyen'!H29+'[5]10-ChuChuyen'!H29+'[6]10-ChuChuyen'!H29+'[7]10-ChuChuyen'!H29+'[8]10-ChuChuyen'!H29+'[9]10-ChuChuyen'!H29+'[10]10-ChuChuyen'!H29+'[11]10-ChuChuyen'!H29+'[12]10-ChuChuyen'!H29+'[13]10-ChuChuyen'!H29+'[14]10-ChuChuyen'!H29+'[15]10-ChuChuyen'!H29</f>
        <v>0</v>
      </c>
      <c r="I29" s="479">
        <f>'[2]10-ChuChuyen'!I29+'[3]10-ChuChuyen'!I29+'[4]10-ChuChuyen'!I29+'[5]10-ChuChuyen'!I29+'[6]10-ChuChuyen'!I29+'[7]10-ChuChuyen'!I29+'[8]10-ChuChuyen'!I29+'[9]10-ChuChuyen'!I29+'[10]10-ChuChuyen'!I29+'[11]10-ChuChuyen'!I29+'[12]10-ChuChuyen'!I29+'[13]10-ChuChuyen'!I29+'[14]10-ChuChuyen'!I29+'[15]10-ChuChuyen'!I29</f>
        <v>0</v>
      </c>
      <c r="J29" s="479">
        <f>'[2]10-ChuChuyen'!J29+'[3]10-ChuChuyen'!J29+'[4]10-ChuChuyen'!J29+'[5]10-ChuChuyen'!J29+'[6]10-ChuChuyen'!J29+'[7]10-ChuChuyen'!J29+'[8]10-ChuChuyen'!J29+'[9]10-ChuChuyen'!J29+'[10]10-ChuChuyen'!J29+'[11]10-ChuChuyen'!J29+'[12]10-ChuChuyen'!J29+'[13]10-ChuChuyen'!J29+'[14]10-ChuChuyen'!J29+'[15]10-ChuChuyen'!J29</f>
        <v>0</v>
      </c>
      <c r="K29" s="479">
        <f>'[2]10-ChuChuyen'!K29+'[3]10-ChuChuyen'!K29+'[4]10-ChuChuyen'!K29+'[5]10-ChuChuyen'!K29+'[6]10-ChuChuyen'!K29+'[7]10-ChuChuyen'!K29+'[8]10-ChuChuyen'!K29+'[9]10-ChuChuyen'!K29+'[10]10-ChuChuyen'!K29+'[11]10-ChuChuyen'!K29+'[12]10-ChuChuyen'!K29+'[13]10-ChuChuyen'!K29+'[14]10-ChuChuyen'!K29+'[15]10-ChuChuyen'!K29</f>
        <v>0</v>
      </c>
      <c r="L29" s="479">
        <f>'[2]10-ChuChuyen'!L29+'[3]10-ChuChuyen'!L29+'[4]10-ChuChuyen'!L29+'[5]10-ChuChuyen'!L29+'[6]10-ChuChuyen'!L29+'[7]10-ChuChuyen'!L29+'[8]10-ChuChuyen'!L29+'[9]10-ChuChuyen'!L29+'[10]10-ChuChuyen'!L29+'[11]10-ChuChuyen'!L29+'[12]10-ChuChuyen'!L29+'[13]10-ChuChuyen'!L29+'[14]10-ChuChuyen'!L29+'[15]10-ChuChuyen'!L29</f>
        <v>0</v>
      </c>
      <c r="M29" s="479">
        <f>'[2]10-ChuChuyen'!M29+'[3]10-ChuChuyen'!M29+'[4]10-ChuChuyen'!M29+'[5]10-ChuChuyen'!M29+'[6]10-ChuChuyen'!M29+'[7]10-ChuChuyen'!M29+'[8]10-ChuChuyen'!M29+'[9]10-ChuChuyen'!M29+'[10]10-ChuChuyen'!M29+'[11]10-ChuChuyen'!M29+'[12]10-ChuChuyen'!M29+'[13]10-ChuChuyen'!M29+'[14]10-ChuChuyen'!M29+'[15]10-ChuChuyen'!M29</f>
        <v>0</v>
      </c>
      <c r="N29" s="479">
        <f>'[2]10-ChuChuyen'!N29+'[3]10-ChuChuyen'!N29+'[4]10-ChuChuyen'!N29+'[5]10-ChuChuyen'!N29+'[6]10-ChuChuyen'!N29+'[7]10-ChuChuyen'!N29+'[8]10-ChuChuyen'!N29+'[9]10-ChuChuyen'!N29+'[10]10-ChuChuyen'!N29+'[11]10-ChuChuyen'!N29+'[12]10-ChuChuyen'!N29+'[13]10-ChuChuyen'!N29+'[14]10-ChuChuyen'!N29+'[15]10-ChuChuyen'!N29</f>
        <v>0</v>
      </c>
      <c r="O29" s="479">
        <f>'[2]10-ChuChuyen'!O29+'[3]10-ChuChuyen'!O29+'[4]10-ChuChuyen'!O29+'[5]10-ChuChuyen'!O29+'[6]10-ChuChuyen'!O29+'[7]10-ChuChuyen'!O29+'[8]10-ChuChuyen'!O29+'[9]10-ChuChuyen'!O29+'[10]10-ChuChuyen'!O29+'[11]10-ChuChuyen'!O29+'[12]10-ChuChuyen'!O29+'[13]10-ChuChuyen'!O29+'[14]10-ChuChuyen'!O29+'[15]10-ChuChuyen'!O29</f>
        <v>0</v>
      </c>
      <c r="P29" s="479">
        <f>'[2]10-ChuChuyen'!P29+'[3]10-ChuChuyen'!P29+'[4]10-ChuChuyen'!P29+'[5]10-ChuChuyen'!P29+'[6]10-ChuChuyen'!P29+'[7]10-ChuChuyen'!P29+'[8]10-ChuChuyen'!P29+'[9]10-ChuChuyen'!P29+'[10]10-ChuChuyen'!P29+'[11]10-ChuChuyen'!P29+'[12]10-ChuChuyen'!P29+'[13]10-ChuChuyen'!P29+'[14]10-ChuChuyen'!P29+'[15]10-ChuChuyen'!P29</f>
        <v>0</v>
      </c>
      <c r="Q29" s="479">
        <f>'[2]10-ChuChuyen'!Q29+'[3]10-ChuChuyen'!Q29+'[4]10-ChuChuyen'!Q29+'[5]10-ChuChuyen'!Q29+'[6]10-ChuChuyen'!Q29+'[7]10-ChuChuyen'!Q29+'[8]10-ChuChuyen'!Q29+'[9]10-ChuChuyen'!Q29+'[10]10-ChuChuyen'!Q29+'[11]10-ChuChuyen'!Q29+'[12]10-ChuChuyen'!Q29+'[13]10-ChuChuyen'!Q29+'[14]10-ChuChuyen'!Q29+'[15]10-ChuChuyen'!Q29</f>
        <v>0</v>
      </c>
      <c r="R29" s="479">
        <f>'[2]10-ChuChuyen'!R29+'[3]10-ChuChuyen'!R29+'[4]10-ChuChuyen'!R29+'[5]10-ChuChuyen'!R29+'[6]10-ChuChuyen'!R29+'[7]10-ChuChuyen'!R29+'[8]10-ChuChuyen'!R29+'[9]10-ChuChuyen'!R29+'[10]10-ChuChuyen'!R29+'[11]10-ChuChuyen'!R29+'[12]10-ChuChuyen'!R29+'[13]10-ChuChuyen'!R29+'[14]10-ChuChuyen'!R29+'[15]10-ChuChuyen'!R29</f>
        <v>0</v>
      </c>
      <c r="S29" s="479">
        <f>'[2]10-ChuChuyen'!S29+'[3]10-ChuChuyen'!S29+'[4]10-ChuChuyen'!S29+'[5]10-ChuChuyen'!S29+'[6]10-ChuChuyen'!S29+'[7]10-ChuChuyen'!S29+'[8]10-ChuChuyen'!S29+'[9]10-ChuChuyen'!S29+'[10]10-ChuChuyen'!S29+'[11]10-ChuChuyen'!S29+'[12]10-ChuChuyen'!S29+'[13]10-ChuChuyen'!S29+'[14]10-ChuChuyen'!S29+'[15]10-ChuChuyen'!S29</f>
        <v>0</v>
      </c>
      <c r="T29" s="479">
        <f>'[2]10-ChuChuyen'!T29+'[3]10-ChuChuyen'!T29+'[4]10-ChuChuyen'!T29+'[5]10-ChuChuyen'!T29+'[6]10-ChuChuyen'!T29+'[7]10-ChuChuyen'!T29+'[8]10-ChuChuyen'!T29+'[9]10-ChuChuyen'!T29+'[10]10-ChuChuyen'!T29+'[11]10-ChuChuyen'!T29+'[12]10-ChuChuyen'!T29+'[13]10-ChuChuyen'!T29+'[14]10-ChuChuyen'!T29+'[15]10-ChuChuyen'!T29</f>
        <v>0</v>
      </c>
      <c r="U29" s="479">
        <f>'[2]10-ChuChuyen'!U29+'[3]10-ChuChuyen'!U29+'[4]10-ChuChuyen'!U29+'[5]10-ChuChuyen'!U29+'[6]10-ChuChuyen'!U29+'[7]10-ChuChuyen'!U29+'[8]10-ChuChuyen'!U29+'[9]10-ChuChuyen'!U29+'[10]10-ChuChuyen'!U29+'[11]10-ChuChuyen'!U29+'[12]10-ChuChuyen'!U29+'[13]10-ChuChuyen'!U29+'[14]10-ChuChuyen'!U29+'[15]10-ChuChuyen'!U29</f>
        <v>0</v>
      </c>
      <c r="V29" s="479">
        <f>'[2]10-ChuChuyen'!V29+'[3]10-ChuChuyen'!V29+'[4]10-ChuChuyen'!V29+'[5]10-ChuChuyen'!V29+'[6]10-ChuChuyen'!V29+'[7]10-ChuChuyen'!V29+'[8]10-ChuChuyen'!V29+'[9]10-ChuChuyen'!V29+'[10]10-ChuChuyen'!V29+'[11]10-ChuChuyen'!V29+'[12]10-ChuChuyen'!V29+'[13]10-ChuChuyen'!V29+'[14]10-ChuChuyen'!V29+'[15]10-ChuChuyen'!V29</f>
        <v>0</v>
      </c>
      <c r="W29" s="479">
        <f>'[2]10-ChuChuyen'!W29+'[3]10-ChuChuyen'!W29+'[4]10-ChuChuyen'!W29+'[5]10-ChuChuyen'!W29+'[6]10-ChuChuyen'!W29+'[7]10-ChuChuyen'!W29+'[8]10-ChuChuyen'!W29+'[9]10-ChuChuyen'!W29+'[10]10-ChuChuyen'!W29+'[11]10-ChuChuyen'!W29+'[12]10-ChuChuyen'!W29+'[13]10-ChuChuyen'!W29+'[14]10-ChuChuyen'!W29+'[15]10-ChuChuyen'!W29</f>
        <v>0</v>
      </c>
      <c r="X29" s="479">
        <f>'[2]10-ChuChuyen'!X29+'[3]10-ChuChuyen'!X29+'[4]10-ChuChuyen'!X29+'[5]10-ChuChuyen'!X29+'[6]10-ChuChuyen'!X29+'[7]10-ChuChuyen'!X29+'[8]10-ChuChuyen'!X29+'[9]10-ChuChuyen'!X29+'[10]10-ChuChuyen'!X29+'[11]10-ChuChuyen'!X29+'[12]10-ChuChuyen'!X29+'[13]10-ChuChuyen'!X29+'[14]10-ChuChuyen'!X29+'[15]10-ChuChuyen'!X29</f>
        <v>0</v>
      </c>
      <c r="Y29" s="479">
        <f>'[2]10-ChuChuyen'!Y29+'[3]10-ChuChuyen'!Y29+'[4]10-ChuChuyen'!Y29+'[5]10-ChuChuyen'!Y29+'[6]10-ChuChuyen'!Y29+'[7]10-ChuChuyen'!Y29+'[8]10-ChuChuyen'!Y29+'[9]10-ChuChuyen'!Y29+'[10]10-ChuChuyen'!Y29+'[11]10-ChuChuyen'!Y29+'[12]10-ChuChuyen'!Y29+'[13]10-ChuChuyen'!Y29+'[14]10-ChuChuyen'!Y29+'[15]10-ChuChuyen'!Y29</f>
        <v>0</v>
      </c>
      <c r="Z29" s="480">
        <f>$D29-(SUM($E29:$Y29)+SUM($AA29:$AE29))</f>
        <v>17592.6438</v>
      </c>
      <c r="AA29" s="479">
        <f>'[2]10-ChuChuyen'!AA29+'[3]10-ChuChuyen'!AA29+'[4]10-ChuChuyen'!AA29+'[5]10-ChuChuyen'!AA29+'[6]10-ChuChuyen'!AA29+'[7]10-ChuChuyen'!AA29+'[8]10-ChuChuyen'!AA29+'[9]10-ChuChuyen'!AA29+'[10]10-ChuChuyen'!AA29+'[11]10-ChuChuyen'!AA29+'[12]10-ChuChuyen'!AA29+'[13]10-ChuChuyen'!AA29+'[14]10-ChuChuyen'!AA29+'[15]10-ChuChuyen'!AA29</f>
        <v>0</v>
      </c>
      <c r="AB29" s="479">
        <f>'[2]10-ChuChuyen'!AB29+'[3]10-ChuChuyen'!AB29+'[4]10-ChuChuyen'!AB29+'[5]10-ChuChuyen'!AB29+'[6]10-ChuChuyen'!AB29+'[7]10-ChuChuyen'!AB29+'[8]10-ChuChuyen'!AB29+'[9]10-ChuChuyen'!AB29+'[10]10-ChuChuyen'!AB29+'[11]10-ChuChuyen'!AB29+'[12]10-ChuChuyen'!AB29+'[13]10-ChuChuyen'!AB29+'[14]10-ChuChuyen'!AB29+'[15]10-ChuChuyen'!AB29</f>
        <v>0</v>
      </c>
      <c r="AC29" s="479">
        <f>'[2]10-ChuChuyen'!AC29+'[3]10-ChuChuyen'!AC29+'[4]10-ChuChuyen'!AC29+'[5]10-ChuChuyen'!AC29+'[6]10-ChuChuyen'!AC29+'[7]10-ChuChuyen'!AC29+'[8]10-ChuChuyen'!AC29+'[9]10-ChuChuyen'!AC29+'[10]10-ChuChuyen'!AC29+'[11]10-ChuChuyen'!AC29+'[12]10-ChuChuyen'!AC29+'[13]10-ChuChuyen'!AC29+'[14]10-ChuChuyen'!AC29+'[15]10-ChuChuyen'!AC29</f>
        <v>0</v>
      </c>
      <c r="AD29" s="479">
        <f>'[2]10-ChuChuyen'!AD29+'[3]10-ChuChuyen'!AD29+'[4]10-ChuChuyen'!AD29+'[5]10-ChuChuyen'!AD29+'[6]10-ChuChuyen'!AD29+'[7]10-ChuChuyen'!AD29+'[8]10-ChuChuyen'!AD29+'[9]10-ChuChuyen'!AD29+'[10]10-ChuChuyen'!AD29+'[11]10-ChuChuyen'!AD29+'[12]10-ChuChuyen'!AD29+'[13]10-ChuChuyen'!AD29+'[14]10-ChuChuyen'!AD29+'[15]10-ChuChuyen'!AD29</f>
        <v>0</v>
      </c>
      <c r="AE29" s="479">
        <f>'[2]10-ChuChuyen'!AE29+'[3]10-ChuChuyen'!AE29+'[4]10-ChuChuyen'!AE29+'[5]10-ChuChuyen'!AE29+'[6]10-ChuChuyen'!AE29+'[7]10-ChuChuyen'!AE29+'[8]10-ChuChuyen'!AE29+'[9]10-ChuChuyen'!AE29+'[10]10-ChuChuyen'!AE29+'[11]10-ChuChuyen'!AE29+'[12]10-ChuChuyen'!AE29+'[13]10-ChuChuyen'!AE29+'[14]10-ChuChuyen'!AE29+'[15]10-ChuChuyen'!AE29</f>
        <v>0</v>
      </c>
      <c r="AF29" s="435">
        <f>Z35</f>
        <v>17592.6438</v>
      </c>
    </row>
    <row r="30" spans="1:32" s="136" customFormat="1" ht="21.75" customHeight="1">
      <c r="A30" s="147" t="s">
        <v>184</v>
      </c>
      <c r="B30" s="148" t="s">
        <v>185</v>
      </c>
      <c r="C30" s="56" t="s">
        <v>186</v>
      </c>
      <c r="D30" s="478">
        <f>'[2]10-ChuChuyen'!D30+'[3]10-ChuChuyen'!D30+'[4]10-ChuChuyen'!D30+'[5]10-ChuChuyen'!D30+'[6]10-ChuChuyen'!D30+'[7]10-ChuChuyen'!D30+'[8]10-ChuChuyen'!D30+'[9]10-ChuChuyen'!D30+'[10]10-ChuChuyen'!D30+'[11]10-ChuChuyen'!D30+'[12]10-ChuChuyen'!D30+'[13]10-ChuChuyen'!D30+'[14]10-ChuChuyen'!D30+'[15]10-ChuChuyen'!D30</f>
        <v>0</v>
      </c>
      <c r="E30" s="479">
        <f>'[2]10-ChuChuyen'!E30+'[3]10-ChuChuyen'!E30+'[4]10-ChuChuyen'!E30+'[5]10-ChuChuyen'!E30+'[6]10-ChuChuyen'!E30+'[7]10-ChuChuyen'!E30+'[8]10-ChuChuyen'!E30+'[9]10-ChuChuyen'!E30+'[10]10-ChuChuyen'!E30+'[11]10-ChuChuyen'!E30+'[12]10-ChuChuyen'!E30+'[13]10-ChuChuyen'!E30+'[14]10-ChuChuyen'!E30+'[15]10-ChuChuyen'!E30</f>
        <v>0</v>
      </c>
      <c r="F30" s="479">
        <f>'[2]10-ChuChuyen'!F30+'[3]10-ChuChuyen'!F30+'[4]10-ChuChuyen'!F30+'[5]10-ChuChuyen'!F30+'[6]10-ChuChuyen'!F30+'[7]10-ChuChuyen'!F30+'[8]10-ChuChuyen'!F30+'[9]10-ChuChuyen'!F30+'[10]10-ChuChuyen'!F30+'[11]10-ChuChuyen'!F30+'[12]10-ChuChuyen'!F30+'[13]10-ChuChuyen'!F30+'[14]10-ChuChuyen'!F30+'[15]10-ChuChuyen'!F30</f>
        <v>0</v>
      </c>
      <c r="G30" s="479">
        <f>'[2]10-ChuChuyen'!G30+'[3]10-ChuChuyen'!G30+'[4]10-ChuChuyen'!G30+'[5]10-ChuChuyen'!G30+'[6]10-ChuChuyen'!G30+'[7]10-ChuChuyen'!G30+'[8]10-ChuChuyen'!G30+'[9]10-ChuChuyen'!G30+'[10]10-ChuChuyen'!G30+'[11]10-ChuChuyen'!G30+'[12]10-ChuChuyen'!G30+'[13]10-ChuChuyen'!G30+'[14]10-ChuChuyen'!G30+'[15]10-ChuChuyen'!G30</f>
        <v>0</v>
      </c>
      <c r="H30" s="479">
        <f>'[2]10-ChuChuyen'!H30+'[3]10-ChuChuyen'!H30+'[4]10-ChuChuyen'!H30+'[5]10-ChuChuyen'!H30+'[6]10-ChuChuyen'!H30+'[7]10-ChuChuyen'!H30+'[8]10-ChuChuyen'!H30+'[9]10-ChuChuyen'!H30+'[10]10-ChuChuyen'!H30+'[11]10-ChuChuyen'!H30+'[12]10-ChuChuyen'!H30+'[13]10-ChuChuyen'!H30+'[14]10-ChuChuyen'!H30+'[15]10-ChuChuyen'!H30</f>
        <v>0</v>
      </c>
      <c r="I30" s="479">
        <f>'[2]10-ChuChuyen'!I30+'[3]10-ChuChuyen'!I30+'[4]10-ChuChuyen'!I30+'[5]10-ChuChuyen'!I30+'[6]10-ChuChuyen'!I30+'[7]10-ChuChuyen'!I30+'[8]10-ChuChuyen'!I30+'[9]10-ChuChuyen'!I30+'[10]10-ChuChuyen'!I30+'[11]10-ChuChuyen'!I30+'[12]10-ChuChuyen'!I30+'[13]10-ChuChuyen'!I30+'[14]10-ChuChuyen'!I30+'[15]10-ChuChuyen'!I30</f>
        <v>0</v>
      </c>
      <c r="J30" s="479">
        <f>'[2]10-ChuChuyen'!J30+'[3]10-ChuChuyen'!J30+'[4]10-ChuChuyen'!J30+'[5]10-ChuChuyen'!J30+'[6]10-ChuChuyen'!J30+'[7]10-ChuChuyen'!J30+'[8]10-ChuChuyen'!J30+'[9]10-ChuChuyen'!J30+'[10]10-ChuChuyen'!J30+'[11]10-ChuChuyen'!J30+'[12]10-ChuChuyen'!J30+'[13]10-ChuChuyen'!J30+'[14]10-ChuChuyen'!J30+'[15]10-ChuChuyen'!J30</f>
        <v>0</v>
      </c>
      <c r="K30" s="479">
        <f>'[2]10-ChuChuyen'!K30+'[3]10-ChuChuyen'!K30+'[4]10-ChuChuyen'!K30+'[5]10-ChuChuyen'!K30+'[6]10-ChuChuyen'!K30+'[7]10-ChuChuyen'!K30+'[8]10-ChuChuyen'!K30+'[9]10-ChuChuyen'!K30+'[10]10-ChuChuyen'!K30+'[11]10-ChuChuyen'!K30+'[12]10-ChuChuyen'!K30+'[13]10-ChuChuyen'!K30+'[14]10-ChuChuyen'!K30+'[15]10-ChuChuyen'!K30</f>
        <v>0</v>
      </c>
      <c r="L30" s="479">
        <f>'[2]10-ChuChuyen'!L30+'[3]10-ChuChuyen'!L30+'[4]10-ChuChuyen'!L30+'[5]10-ChuChuyen'!L30+'[6]10-ChuChuyen'!L30+'[7]10-ChuChuyen'!L30+'[8]10-ChuChuyen'!L30+'[9]10-ChuChuyen'!L30+'[10]10-ChuChuyen'!L30+'[11]10-ChuChuyen'!L30+'[12]10-ChuChuyen'!L30+'[13]10-ChuChuyen'!L30+'[14]10-ChuChuyen'!L30+'[15]10-ChuChuyen'!L30</f>
        <v>0</v>
      </c>
      <c r="M30" s="479">
        <f>'[2]10-ChuChuyen'!M30+'[3]10-ChuChuyen'!M30+'[4]10-ChuChuyen'!M30+'[5]10-ChuChuyen'!M30+'[6]10-ChuChuyen'!M30+'[7]10-ChuChuyen'!M30+'[8]10-ChuChuyen'!M30+'[9]10-ChuChuyen'!M30+'[10]10-ChuChuyen'!M30+'[11]10-ChuChuyen'!M30+'[12]10-ChuChuyen'!M30+'[13]10-ChuChuyen'!M30+'[14]10-ChuChuyen'!M30+'[15]10-ChuChuyen'!M30</f>
        <v>0</v>
      </c>
      <c r="N30" s="479">
        <f>'[2]10-ChuChuyen'!N30+'[3]10-ChuChuyen'!N30+'[4]10-ChuChuyen'!N30+'[5]10-ChuChuyen'!N30+'[6]10-ChuChuyen'!N30+'[7]10-ChuChuyen'!N30+'[8]10-ChuChuyen'!N30+'[9]10-ChuChuyen'!N30+'[10]10-ChuChuyen'!N30+'[11]10-ChuChuyen'!N30+'[12]10-ChuChuyen'!N30+'[13]10-ChuChuyen'!N30+'[14]10-ChuChuyen'!N30+'[15]10-ChuChuyen'!N30</f>
        <v>0</v>
      </c>
      <c r="O30" s="479">
        <f>'[2]10-ChuChuyen'!O30+'[3]10-ChuChuyen'!O30+'[4]10-ChuChuyen'!O30+'[5]10-ChuChuyen'!O30+'[6]10-ChuChuyen'!O30+'[7]10-ChuChuyen'!O30+'[8]10-ChuChuyen'!O30+'[9]10-ChuChuyen'!O30+'[10]10-ChuChuyen'!O30+'[11]10-ChuChuyen'!O30+'[12]10-ChuChuyen'!O30+'[13]10-ChuChuyen'!O30+'[14]10-ChuChuyen'!O30+'[15]10-ChuChuyen'!O30</f>
        <v>0</v>
      </c>
      <c r="P30" s="479">
        <f>'[2]10-ChuChuyen'!P30+'[3]10-ChuChuyen'!P30+'[4]10-ChuChuyen'!P30+'[5]10-ChuChuyen'!P30+'[6]10-ChuChuyen'!P30+'[7]10-ChuChuyen'!P30+'[8]10-ChuChuyen'!P30+'[9]10-ChuChuyen'!P30+'[10]10-ChuChuyen'!P30+'[11]10-ChuChuyen'!P30+'[12]10-ChuChuyen'!P30+'[13]10-ChuChuyen'!P30+'[14]10-ChuChuyen'!P30+'[15]10-ChuChuyen'!P30</f>
        <v>0</v>
      </c>
      <c r="Q30" s="479">
        <f>'[2]10-ChuChuyen'!Q30+'[3]10-ChuChuyen'!Q30+'[4]10-ChuChuyen'!Q30+'[5]10-ChuChuyen'!Q30+'[6]10-ChuChuyen'!Q30+'[7]10-ChuChuyen'!Q30+'[8]10-ChuChuyen'!Q30+'[9]10-ChuChuyen'!Q30+'[10]10-ChuChuyen'!Q30+'[11]10-ChuChuyen'!Q30+'[12]10-ChuChuyen'!Q30+'[13]10-ChuChuyen'!Q30+'[14]10-ChuChuyen'!Q30+'[15]10-ChuChuyen'!Q30</f>
        <v>0</v>
      </c>
      <c r="R30" s="479">
        <f>'[2]10-ChuChuyen'!R30+'[3]10-ChuChuyen'!R30+'[4]10-ChuChuyen'!R30+'[5]10-ChuChuyen'!R30+'[6]10-ChuChuyen'!R30+'[7]10-ChuChuyen'!R30+'[8]10-ChuChuyen'!R30+'[9]10-ChuChuyen'!R30+'[10]10-ChuChuyen'!R30+'[11]10-ChuChuyen'!R30+'[12]10-ChuChuyen'!R30+'[13]10-ChuChuyen'!R30+'[14]10-ChuChuyen'!R30+'[15]10-ChuChuyen'!R30</f>
        <v>0</v>
      </c>
      <c r="S30" s="479">
        <f>'[2]10-ChuChuyen'!S30+'[3]10-ChuChuyen'!S30+'[4]10-ChuChuyen'!S30+'[5]10-ChuChuyen'!S30+'[6]10-ChuChuyen'!S30+'[7]10-ChuChuyen'!S30+'[8]10-ChuChuyen'!S30+'[9]10-ChuChuyen'!S30+'[10]10-ChuChuyen'!S30+'[11]10-ChuChuyen'!S30+'[12]10-ChuChuyen'!S30+'[13]10-ChuChuyen'!S30+'[14]10-ChuChuyen'!S30+'[15]10-ChuChuyen'!S30</f>
        <v>0</v>
      </c>
      <c r="T30" s="479">
        <f>'[2]10-ChuChuyen'!T30+'[3]10-ChuChuyen'!T30+'[4]10-ChuChuyen'!T30+'[5]10-ChuChuyen'!T30+'[6]10-ChuChuyen'!T30+'[7]10-ChuChuyen'!T30+'[8]10-ChuChuyen'!T30+'[9]10-ChuChuyen'!T30+'[10]10-ChuChuyen'!T30+'[11]10-ChuChuyen'!T30+'[12]10-ChuChuyen'!T30+'[13]10-ChuChuyen'!T30+'[14]10-ChuChuyen'!T30+'[15]10-ChuChuyen'!T30</f>
        <v>0</v>
      </c>
      <c r="U30" s="479">
        <f>'[2]10-ChuChuyen'!U30+'[3]10-ChuChuyen'!U30+'[4]10-ChuChuyen'!U30+'[5]10-ChuChuyen'!U30+'[6]10-ChuChuyen'!U30+'[7]10-ChuChuyen'!U30+'[8]10-ChuChuyen'!U30+'[9]10-ChuChuyen'!U30+'[10]10-ChuChuyen'!U30+'[11]10-ChuChuyen'!U30+'[12]10-ChuChuyen'!U30+'[13]10-ChuChuyen'!U30+'[14]10-ChuChuyen'!U30+'[15]10-ChuChuyen'!U30</f>
        <v>0</v>
      </c>
      <c r="V30" s="479">
        <f>'[2]10-ChuChuyen'!V30+'[3]10-ChuChuyen'!V30+'[4]10-ChuChuyen'!V30+'[5]10-ChuChuyen'!V30+'[6]10-ChuChuyen'!V30+'[7]10-ChuChuyen'!V30+'[8]10-ChuChuyen'!V30+'[9]10-ChuChuyen'!V30+'[10]10-ChuChuyen'!V30+'[11]10-ChuChuyen'!V30+'[12]10-ChuChuyen'!V30+'[13]10-ChuChuyen'!V30+'[14]10-ChuChuyen'!V30+'[15]10-ChuChuyen'!V30</f>
        <v>0</v>
      </c>
      <c r="W30" s="479">
        <f>'[2]10-ChuChuyen'!W30+'[3]10-ChuChuyen'!W30+'[4]10-ChuChuyen'!W30+'[5]10-ChuChuyen'!W30+'[6]10-ChuChuyen'!W30+'[7]10-ChuChuyen'!W30+'[8]10-ChuChuyen'!W30+'[9]10-ChuChuyen'!W30+'[10]10-ChuChuyen'!W30+'[11]10-ChuChuyen'!W30+'[12]10-ChuChuyen'!W30+'[13]10-ChuChuyen'!W30+'[14]10-ChuChuyen'!W30+'[15]10-ChuChuyen'!W30</f>
        <v>0</v>
      </c>
      <c r="X30" s="479">
        <f>'[2]10-ChuChuyen'!X30+'[3]10-ChuChuyen'!X30+'[4]10-ChuChuyen'!X30+'[5]10-ChuChuyen'!X30+'[6]10-ChuChuyen'!X30+'[7]10-ChuChuyen'!X30+'[8]10-ChuChuyen'!X30+'[9]10-ChuChuyen'!X30+'[10]10-ChuChuyen'!X30+'[11]10-ChuChuyen'!X30+'[12]10-ChuChuyen'!X30+'[13]10-ChuChuyen'!X30+'[14]10-ChuChuyen'!X30+'[15]10-ChuChuyen'!X30</f>
        <v>0</v>
      </c>
      <c r="Y30" s="479">
        <f>'[2]10-ChuChuyen'!Y30+'[3]10-ChuChuyen'!Y30+'[4]10-ChuChuyen'!Y30+'[5]10-ChuChuyen'!Y30+'[6]10-ChuChuyen'!Y30+'[7]10-ChuChuyen'!Y30+'[8]10-ChuChuyen'!Y30+'[9]10-ChuChuyen'!Y30+'[10]10-ChuChuyen'!Y30+'[11]10-ChuChuyen'!Y30+'[12]10-ChuChuyen'!Y30+'[13]10-ChuChuyen'!Y30+'[14]10-ChuChuyen'!Y30+'[15]10-ChuChuyen'!Y30</f>
        <v>0</v>
      </c>
      <c r="Z30" s="479">
        <f>'[2]10-ChuChuyen'!Z30+'[3]10-ChuChuyen'!Z30+'[4]10-ChuChuyen'!Z30+'[5]10-ChuChuyen'!Z30+'[6]10-ChuChuyen'!Z30+'[7]10-ChuChuyen'!Z30+'[8]10-ChuChuyen'!Z30+'[9]10-ChuChuyen'!Z30+'[10]10-ChuChuyen'!Z30+'[11]10-ChuChuyen'!Z30+'[12]10-ChuChuyen'!Z30+'[13]10-ChuChuyen'!Z30+'[14]10-ChuChuyen'!Z30+'[15]10-ChuChuyen'!Z30</f>
        <v>0</v>
      </c>
      <c r="AA30" s="480">
        <f>$D30-(SUM($E30:$Z30)+SUM($AB30:$AE30))</f>
        <v>0</v>
      </c>
      <c r="AB30" s="479">
        <f>'[2]10-ChuChuyen'!AB30+'[3]10-ChuChuyen'!AB30+'[4]10-ChuChuyen'!AB30+'[5]10-ChuChuyen'!AB30+'[6]10-ChuChuyen'!AB30+'[7]10-ChuChuyen'!AB30+'[8]10-ChuChuyen'!AB30+'[9]10-ChuChuyen'!AB30+'[10]10-ChuChuyen'!AB30+'[11]10-ChuChuyen'!AB30+'[12]10-ChuChuyen'!AB30+'[13]10-ChuChuyen'!AB30+'[14]10-ChuChuyen'!AB30+'[15]10-ChuChuyen'!AB30</f>
        <v>0</v>
      </c>
      <c r="AC30" s="479">
        <f>'[2]10-ChuChuyen'!AC30+'[3]10-ChuChuyen'!AC30+'[4]10-ChuChuyen'!AC30+'[5]10-ChuChuyen'!AC30+'[6]10-ChuChuyen'!AC30+'[7]10-ChuChuyen'!AC30+'[8]10-ChuChuyen'!AC30+'[9]10-ChuChuyen'!AC30+'[10]10-ChuChuyen'!AC30+'[11]10-ChuChuyen'!AC30+'[12]10-ChuChuyen'!AC30+'[13]10-ChuChuyen'!AC30+'[14]10-ChuChuyen'!AC30+'[15]10-ChuChuyen'!AC30</f>
        <v>0</v>
      </c>
      <c r="AD30" s="479">
        <f>'[2]10-ChuChuyen'!AD30+'[3]10-ChuChuyen'!AD30+'[4]10-ChuChuyen'!AD30+'[5]10-ChuChuyen'!AD30+'[6]10-ChuChuyen'!AD30+'[7]10-ChuChuyen'!AD30+'[8]10-ChuChuyen'!AD30+'[9]10-ChuChuyen'!AD30+'[10]10-ChuChuyen'!AD30+'[11]10-ChuChuyen'!AD30+'[12]10-ChuChuyen'!AD30+'[13]10-ChuChuyen'!AD30+'[14]10-ChuChuyen'!AD30+'[15]10-ChuChuyen'!AD30</f>
        <v>0</v>
      </c>
      <c r="AE30" s="479">
        <f>'[2]10-ChuChuyen'!AE30+'[3]10-ChuChuyen'!AE30+'[4]10-ChuChuyen'!AE30+'[5]10-ChuChuyen'!AE30+'[6]10-ChuChuyen'!AE30+'[7]10-ChuChuyen'!AE30+'[8]10-ChuChuyen'!AE30+'[9]10-ChuChuyen'!AE30+'[10]10-ChuChuyen'!AE30+'[11]10-ChuChuyen'!AE30+'[12]10-ChuChuyen'!AE30+'[13]10-ChuChuyen'!AE30+'[14]10-ChuChuyen'!AE30+'[15]10-ChuChuyen'!AE30</f>
        <v>0</v>
      </c>
      <c r="AF30" s="435">
        <f>AA35</f>
        <v>0</v>
      </c>
    </row>
    <row r="31" spans="1:32" s="136" customFormat="1" ht="21.75" customHeight="1">
      <c r="A31" s="147" t="s">
        <v>189</v>
      </c>
      <c r="B31" s="199" t="s">
        <v>401</v>
      </c>
      <c r="C31" s="56" t="s">
        <v>191</v>
      </c>
      <c r="D31" s="478">
        <f>'[2]10-ChuChuyen'!D31+'[3]10-ChuChuyen'!D31+'[4]10-ChuChuyen'!D31+'[5]10-ChuChuyen'!D31+'[6]10-ChuChuyen'!D31+'[7]10-ChuChuyen'!D31+'[8]10-ChuChuyen'!D31+'[9]10-ChuChuyen'!D31+'[10]10-ChuChuyen'!D31+'[11]10-ChuChuyen'!D31+'[12]10-ChuChuyen'!D31+'[13]10-ChuChuyen'!D31+'[14]10-ChuChuyen'!D31+'[15]10-ChuChuyen'!D31</f>
        <v>0</v>
      </c>
      <c r="E31" s="479">
        <f>'[2]10-ChuChuyen'!E31+'[3]10-ChuChuyen'!E31+'[4]10-ChuChuyen'!E31+'[5]10-ChuChuyen'!E31+'[6]10-ChuChuyen'!E31+'[7]10-ChuChuyen'!E31+'[8]10-ChuChuyen'!E31+'[9]10-ChuChuyen'!E31+'[10]10-ChuChuyen'!E31+'[11]10-ChuChuyen'!E31+'[12]10-ChuChuyen'!E31+'[13]10-ChuChuyen'!E31+'[14]10-ChuChuyen'!E31+'[15]10-ChuChuyen'!E31</f>
        <v>0</v>
      </c>
      <c r="F31" s="479">
        <f>'[2]10-ChuChuyen'!F31+'[3]10-ChuChuyen'!F31+'[4]10-ChuChuyen'!F31+'[5]10-ChuChuyen'!F31+'[6]10-ChuChuyen'!F31+'[7]10-ChuChuyen'!F31+'[8]10-ChuChuyen'!F31+'[9]10-ChuChuyen'!F31+'[10]10-ChuChuyen'!F31+'[11]10-ChuChuyen'!F31+'[12]10-ChuChuyen'!F31+'[13]10-ChuChuyen'!F31+'[14]10-ChuChuyen'!F31+'[15]10-ChuChuyen'!F31</f>
        <v>0</v>
      </c>
      <c r="G31" s="479">
        <f>'[2]10-ChuChuyen'!G31+'[3]10-ChuChuyen'!G31+'[4]10-ChuChuyen'!G31+'[5]10-ChuChuyen'!G31+'[6]10-ChuChuyen'!G31+'[7]10-ChuChuyen'!G31+'[8]10-ChuChuyen'!G31+'[9]10-ChuChuyen'!G31+'[10]10-ChuChuyen'!G31+'[11]10-ChuChuyen'!G31+'[12]10-ChuChuyen'!G31+'[13]10-ChuChuyen'!G31+'[14]10-ChuChuyen'!G31+'[15]10-ChuChuyen'!G31</f>
        <v>0</v>
      </c>
      <c r="H31" s="479">
        <f>'[2]10-ChuChuyen'!H31+'[3]10-ChuChuyen'!H31+'[4]10-ChuChuyen'!H31+'[5]10-ChuChuyen'!H31+'[6]10-ChuChuyen'!H31+'[7]10-ChuChuyen'!H31+'[8]10-ChuChuyen'!H31+'[9]10-ChuChuyen'!H31+'[10]10-ChuChuyen'!H31+'[11]10-ChuChuyen'!H31+'[12]10-ChuChuyen'!H31+'[13]10-ChuChuyen'!H31+'[14]10-ChuChuyen'!H31+'[15]10-ChuChuyen'!H31</f>
        <v>0</v>
      </c>
      <c r="I31" s="479">
        <f>'[2]10-ChuChuyen'!I31+'[3]10-ChuChuyen'!I31+'[4]10-ChuChuyen'!I31+'[5]10-ChuChuyen'!I31+'[6]10-ChuChuyen'!I31+'[7]10-ChuChuyen'!I31+'[8]10-ChuChuyen'!I31+'[9]10-ChuChuyen'!I31+'[10]10-ChuChuyen'!I31+'[11]10-ChuChuyen'!I31+'[12]10-ChuChuyen'!I31+'[13]10-ChuChuyen'!I31+'[14]10-ChuChuyen'!I31+'[15]10-ChuChuyen'!I31</f>
        <v>0</v>
      </c>
      <c r="J31" s="479">
        <f>'[2]10-ChuChuyen'!J31+'[3]10-ChuChuyen'!J31+'[4]10-ChuChuyen'!J31+'[5]10-ChuChuyen'!J31+'[6]10-ChuChuyen'!J31+'[7]10-ChuChuyen'!J31+'[8]10-ChuChuyen'!J31+'[9]10-ChuChuyen'!J31+'[10]10-ChuChuyen'!J31+'[11]10-ChuChuyen'!J31+'[12]10-ChuChuyen'!J31+'[13]10-ChuChuyen'!J31+'[14]10-ChuChuyen'!J31+'[15]10-ChuChuyen'!J31</f>
        <v>0</v>
      </c>
      <c r="K31" s="479">
        <f>'[2]10-ChuChuyen'!K31+'[3]10-ChuChuyen'!K31+'[4]10-ChuChuyen'!K31+'[5]10-ChuChuyen'!K31+'[6]10-ChuChuyen'!K31+'[7]10-ChuChuyen'!K31+'[8]10-ChuChuyen'!K31+'[9]10-ChuChuyen'!K31+'[10]10-ChuChuyen'!K31+'[11]10-ChuChuyen'!K31+'[12]10-ChuChuyen'!K31+'[13]10-ChuChuyen'!K31+'[14]10-ChuChuyen'!K31+'[15]10-ChuChuyen'!K31</f>
        <v>0</v>
      </c>
      <c r="L31" s="479">
        <f>'[2]10-ChuChuyen'!L31+'[3]10-ChuChuyen'!L31+'[4]10-ChuChuyen'!L31+'[5]10-ChuChuyen'!L31+'[6]10-ChuChuyen'!L31+'[7]10-ChuChuyen'!L31+'[8]10-ChuChuyen'!L31+'[9]10-ChuChuyen'!L31+'[10]10-ChuChuyen'!L31+'[11]10-ChuChuyen'!L31+'[12]10-ChuChuyen'!L31+'[13]10-ChuChuyen'!L31+'[14]10-ChuChuyen'!L31+'[15]10-ChuChuyen'!L31</f>
        <v>0</v>
      </c>
      <c r="M31" s="479">
        <f>'[2]10-ChuChuyen'!M31+'[3]10-ChuChuyen'!M31+'[4]10-ChuChuyen'!M31+'[5]10-ChuChuyen'!M31+'[6]10-ChuChuyen'!M31+'[7]10-ChuChuyen'!M31+'[8]10-ChuChuyen'!M31+'[9]10-ChuChuyen'!M31+'[10]10-ChuChuyen'!M31+'[11]10-ChuChuyen'!M31+'[12]10-ChuChuyen'!M31+'[13]10-ChuChuyen'!M31+'[14]10-ChuChuyen'!M31+'[15]10-ChuChuyen'!M31</f>
        <v>0</v>
      </c>
      <c r="N31" s="479">
        <f>'[2]10-ChuChuyen'!N31+'[3]10-ChuChuyen'!N31+'[4]10-ChuChuyen'!N31+'[5]10-ChuChuyen'!N31+'[6]10-ChuChuyen'!N31+'[7]10-ChuChuyen'!N31+'[8]10-ChuChuyen'!N31+'[9]10-ChuChuyen'!N31+'[10]10-ChuChuyen'!N31+'[11]10-ChuChuyen'!N31+'[12]10-ChuChuyen'!N31+'[13]10-ChuChuyen'!N31+'[14]10-ChuChuyen'!N31+'[15]10-ChuChuyen'!N31</f>
        <v>0</v>
      </c>
      <c r="O31" s="479">
        <f>'[2]10-ChuChuyen'!O31+'[3]10-ChuChuyen'!O31+'[4]10-ChuChuyen'!O31+'[5]10-ChuChuyen'!O31+'[6]10-ChuChuyen'!O31+'[7]10-ChuChuyen'!O31+'[8]10-ChuChuyen'!O31+'[9]10-ChuChuyen'!O31+'[10]10-ChuChuyen'!O31+'[11]10-ChuChuyen'!O31+'[12]10-ChuChuyen'!O31+'[13]10-ChuChuyen'!O31+'[14]10-ChuChuyen'!O31+'[15]10-ChuChuyen'!O31</f>
        <v>0</v>
      </c>
      <c r="P31" s="479">
        <f>'[2]10-ChuChuyen'!P31+'[3]10-ChuChuyen'!P31+'[4]10-ChuChuyen'!P31+'[5]10-ChuChuyen'!P31+'[6]10-ChuChuyen'!P31+'[7]10-ChuChuyen'!P31+'[8]10-ChuChuyen'!P31+'[9]10-ChuChuyen'!P31+'[10]10-ChuChuyen'!P31+'[11]10-ChuChuyen'!P31+'[12]10-ChuChuyen'!P31+'[13]10-ChuChuyen'!P31+'[14]10-ChuChuyen'!P31+'[15]10-ChuChuyen'!P31</f>
        <v>0</v>
      </c>
      <c r="Q31" s="479">
        <f>'[2]10-ChuChuyen'!Q31+'[3]10-ChuChuyen'!Q31+'[4]10-ChuChuyen'!Q31+'[5]10-ChuChuyen'!Q31+'[6]10-ChuChuyen'!Q31+'[7]10-ChuChuyen'!Q31+'[8]10-ChuChuyen'!Q31+'[9]10-ChuChuyen'!Q31+'[10]10-ChuChuyen'!Q31+'[11]10-ChuChuyen'!Q31+'[12]10-ChuChuyen'!Q31+'[13]10-ChuChuyen'!Q31+'[14]10-ChuChuyen'!Q31+'[15]10-ChuChuyen'!Q31</f>
        <v>0</v>
      </c>
      <c r="R31" s="479">
        <f>'[2]10-ChuChuyen'!R31+'[3]10-ChuChuyen'!R31+'[4]10-ChuChuyen'!R31+'[5]10-ChuChuyen'!R31+'[6]10-ChuChuyen'!R31+'[7]10-ChuChuyen'!R31+'[8]10-ChuChuyen'!R31+'[9]10-ChuChuyen'!R31+'[10]10-ChuChuyen'!R31+'[11]10-ChuChuyen'!R31+'[12]10-ChuChuyen'!R31+'[13]10-ChuChuyen'!R31+'[14]10-ChuChuyen'!R31+'[15]10-ChuChuyen'!R31</f>
        <v>0</v>
      </c>
      <c r="S31" s="479">
        <f>'[2]10-ChuChuyen'!S31+'[3]10-ChuChuyen'!S31+'[4]10-ChuChuyen'!S31+'[5]10-ChuChuyen'!S31+'[6]10-ChuChuyen'!S31+'[7]10-ChuChuyen'!S31+'[8]10-ChuChuyen'!S31+'[9]10-ChuChuyen'!S31+'[10]10-ChuChuyen'!S31+'[11]10-ChuChuyen'!S31+'[12]10-ChuChuyen'!S31+'[13]10-ChuChuyen'!S31+'[14]10-ChuChuyen'!S31+'[15]10-ChuChuyen'!S31</f>
        <v>0</v>
      </c>
      <c r="T31" s="479">
        <f>'[2]10-ChuChuyen'!T31+'[3]10-ChuChuyen'!T31+'[4]10-ChuChuyen'!T31+'[5]10-ChuChuyen'!T31+'[6]10-ChuChuyen'!T31+'[7]10-ChuChuyen'!T31+'[8]10-ChuChuyen'!T31+'[9]10-ChuChuyen'!T31+'[10]10-ChuChuyen'!T31+'[11]10-ChuChuyen'!T31+'[12]10-ChuChuyen'!T31+'[13]10-ChuChuyen'!T31+'[14]10-ChuChuyen'!T31+'[15]10-ChuChuyen'!T31</f>
        <v>0</v>
      </c>
      <c r="U31" s="479">
        <f>'[2]10-ChuChuyen'!U31+'[3]10-ChuChuyen'!U31+'[4]10-ChuChuyen'!U31+'[5]10-ChuChuyen'!U31+'[6]10-ChuChuyen'!U31+'[7]10-ChuChuyen'!U31+'[8]10-ChuChuyen'!U31+'[9]10-ChuChuyen'!U31+'[10]10-ChuChuyen'!U31+'[11]10-ChuChuyen'!U31+'[12]10-ChuChuyen'!U31+'[13]10-ChuChuyen'!U31+'[14]10-ChuChuyen'!U31+'[15]10-ChuChuyen'!U31</f>
        <v>0</v>
      </c>
      <c r="V31" s="479">
        <f>'[2]10-ChuChuyen'!V31+'[3]10-ChuChuyen'!V31+'[4]10-ChuChuyen'!V31+'[5]10-ChuChuyen'!V31+'[6]10-ChuChuyen'!V31+'[7]10-ChuChuyen'!V31+'[8]10-ChuChuyen'!V31+'[9]10-ChuChuyen'!V31+'[10]10-ChuChuyen'!V31+'[11]10-ChuChuyen'!V31+'[12]10-ChuChuyen'!V31+'[13]10-ChuChuyen'!V31+'[14]10-ChuChuyen'!V31+'[15]10-ChuChuyen'!V31</f>
        <v>0</v>
      </c>
      <c r="W31" s="479">
        <f>'[2]10-ChuChuyen'!W31+'[3]10-ChuChuyen'!W31+'[4]10-ChuChuyen'!W31+'[5]10-ChuChuyen'!W31+'[6]10-ChuChuyen'!W31+'[7]10-ChuChuyen'!W31+'[8]10-ChuChuyen'!W31+'[9]10-ChuChuyen'!W31+'[10]10-ChuChuyen'!W31+'[11]10-ChuChuyen'!W31+'[12]10-ChuChuyen'!W31+'[13]10-ChuChuyen'!W31+'[14]10-ChuChuyen'!W31+'[15]10-ChuChuyen'!W31</f>
        <v>0</v>
      </c>
      <c r="X31" s="479">
        <f>'[2]10-ChuChuyen'!X31+'[3]10-ChuChuyen'!X31+'[4]10-ChuChuyen'!X31+'[5]10-ChuChuyen'!X31+'[6]10-ChuChuyen'!X31+'[7]10-ChuChuyen'!X31+'[8]10-ChuChuyen'!X31+'[9]10-ChuChuyen'!X31+'[10]10-ChuChuyen'!X31+'[11]10-ChuChuyen'!X31+'[12]10-ChuChuyen'!X31+'[13]10-ChuChuyen'!X31+'[14]10-ChuChuyen'!X31+'[15]10-ChuChuyen'!X31</f>
        <v>0</v>
      </c>
      <c r="Y31" s="479">
        <f>'[2]10-ChuChuyen'!Y31+'[3]10-ChuChuyen'!Y31+'[4]10-ChuChuyen'!Y31+'[5]10-ChuChuyen'!Y31+'[6]10-ChuChuyen'!Y31+'[7]10-ChuChuyen'!Y31+'[8]10-ChuChuyen'!Y31+'[9]10-ChuChuyen'!Y31+'[10]10-ChuChuyen'!Y31+'[11]10-ChuChuyen'!Y31+'[12]10-ChuChuyen'!Y31+'[13]10-ChuChuyen'!Y31+'[14]10-ChuChuyen'!Y31+'[15]10-ChuChuyen'!Y31</f>
        <v>0</v>
      </c>
      <c r="Z31" s="479">
        <f>'[2]10-ChuChuyen'!Z31+'[3]10-ChuChuyen'!Z31+'[4]10-ChuChuyen'!Z31+'[5]10-ChuChuyen'!Z31+'[6]10-ChuChuyen'!Z31+'[7]10-ChuChuyen'!Z31+'[8]10-ChuChuyen'!Z31+'[9]10-ChuChuyen'!Z31+'[10]10-ChuChuyen'!Z31+'[11]10-ChuChuyen'!Z31+'[12]10-ChuChuyen'!Z31+'[13]10-ChuChuyen'!Z31+'[14]10-ChuChuyen'!Z31+'[15]10-ChuChuyen'!Z31</f>
        <v>0</v>
      </c>
      <c r="AA31" s="479">
        <f>'[2]10-ChuChuyen'!AA31+'[3]10-ChuChuyen'!AA31+'[4]10-ChuChuyen'!AA31+'[5]10-ChuChuyen'!AA31+'[6]10-ChuChuyen'!AA31+'[7]10-ChuChuyen'!AA31+'[8]10-ChuChuyen'!AA31+'[9]10-ChuChuyen'!AA31+'[10]10-ChuChuyen'!AA31+'[11]10-ChuChuyen'!AA31+'[12]10-ChuChuyen'!AA31+'[13]10-ChuChuyen'!AA31+'[14]10-ChuChuyen'!AA31+'[15]10-ChuChuyen'!AA31</f>
        <v>0</v>
      </c>
      <c r="AB31" s="480">
        <f>$D31-(SUM($E31:$AA31)+SUM($AC31:$AE31))</f>
        <v>0</v>
      </c>
      <c r="AC31" s="479">
        <f>'[2]10-ChuChuyen'!AC31+'[3]10-ChuChuyen'!AC31+'[4]10-ChuChuyen'!AC31+'[5]10-ChuChuyen'!AC31+'[6]10-ChuChuyen'!AC31+'[7]10-ChuChuyen'!AC31+'[8]10-ChuChuyen'!AC31+'[9]10-ChuChuyen'!AC31+'[10]10-ChuChuyen'!AC31+'[11]10-ChuChuyen'!AC31+'[12]10-ChuChuyen'!AC31+'[13]10-ChuChuyen'!AC31+'[14]10-ChuChuyen'!AC31+'[15]10-ChuChuyen'!AC31</f>
        <v>0</v>
      </c>
      <c r="AD31" s="479">
        <f>'[2]10-ChuChuyen'!AD31+'[3]10-ChuChuyen'!AD31+'[4]10-ChuChuyen'!AD31+'[5]10-ChuChuyen'!AD31+'[6]10-ChuChuyen'!AD31+'[7]10-ChuChuyen'!AD31+'[8]10-ChuChuyen'!AD31+'[9]10-ChuChuyen'!AD31+'[10]10-ChuChuyen'!AD31+'[11]10-ChuChuyen'!AD31+'[12]10-ChuChuyen'!AD31+'[13]10-ChuChuyen'!AD31+'[14]10-ChuChuyen'!AD31+'[15]10-ChuChuyen'!AD31</f>
        <v>0</v>
      </c>
      <c r="AE31" s="479">
        <f>'[2]10-ChuChuyen'!AE31+'[3]10-ChuChuyen'!AE31+'[4]10-ChuChuyen'!AE31+'[5]10-ChuChuyen'!AE31+'[6]10-ChuChuyen'!AE31+'[7]10-ChuChuyen'!AE31+'[8]10-ChuChuyen'!AE31+'[9]10-ChuChuyen'!AE31+'[10]10-ChuChuyen'!AE31+'[11]10-ChuChuyen'!AE31+'[12]10-ChuChuyen'!AE31+'[13]10-ChuChuyen'!AE31+'[14]10-ChuChuyen'!AE31+'[15]10-ChuChuyen'!AE31</f>
        <v>0</v>
      </c>
      <c r="AF31" s="435">
        <f>AB35</f>
        <v>0</v>
      </c>
    </row>
    <row r="32" spans="1:32" s="136" customFormat="1" ht="21.75" customHeight="1">
      <c r="A32" s="147" t="s">
        <v>192</v>
      </c>
      <c r="B32" s="199" t="s">
        <v>402</v>
      </c>
      <c r="C32" s="56" t="s">
        <v>194</v>
      </c>
      <c r="D32" s="478">
        <f>'[2]10-ChuChuyen'!D32+'[3]10-ChuChuyen'!D32+'[4]10-ChuChuyen'!D32+'[5]10-ChuChuyen'!D32+'[6]10-ChuChuyen'!D32+'[7]10-ChuChuyen'!D32+'[8]10-ChuChuyen'!D32+'[9]10-ChuChuyen'!D32+'[10]10-ChuChuyen'!D32+'[11]10-ChuChuyen'!D32+'[12]10-ChuChuyen'!D32+'[13]10-ChuChuyen'!D32+'[14]10-ChuChuyen'!D32+'[15]10-ChuChuyen'!D32</f>
        <v>2.38</v>
      </c>
      <c r="E32" s="479">
        <f>'[2]10-ChuChuyen'!E32+'[3]10-ChuChuyen'!E32+'[4]10-ChuChuyen'!E32+'[5]10-ChuChuyen'!E32+'[6]10-ChuChuyen'!E32+'[7]10-ChuChuyen'!E32+'[8]10-ChuChuyen'!E32+'[9]10-ChuChuyen'!E32+'[10]10-ChuChuyen'!E32+'[11]10-ChuChuyen'!E32+'[12]10-ChuChuyen'!E32+'[13]10-ChuChuyen'!E32+'[14]10-ChuChuyen'!E32+'[15]10-ChuChuyen'!E32</f>
        <v>0</v>
      </c>
      <c r="F32" s="479">
        <f>'[2]10-ChuChuyen'!F32+'[3]10-ChuChuyen'!F32+'[4]10-ChuChuyen'!F32+'[5]10-ChuChuyen'!F32+'[6]10-ChuChuyen'!F32+'[7]10-ChuChuyen'!F32+'[8]10-ChuChuyen'!F32+'[9]10-ChuChuyen'!F32+'[10]10-ChuChuyen'!F32+'[11]10-ChuChuyen'!F32+'[12]10-ChuChuyen'!F32+'[13]10-ChuChuyen'!F32+'[14]10-ChuChuyen'!F32+'[15]10-ChuChuyen'!F32</f>
        <v>0</v>
      </c>
      <c r="G32" s="479">
        <f>'[2]10-ChuChuyen'!G32+'[3]10-ChuChuyen'!G32+'[4]10-ChuChuyen'!G32+'[5]10-ChuChuyen'!G32+'[6]10-ChuChuyen'!G32+'[7]10-ChuChuyen'!G32+'[8]10-ChuChuyen'!G32+'[9]10-ChuChuyen'!G32+'[10]10-ChuChuyen'!G32+'[11]10-ChuChuyen'!G32+'[12]10-ChuChuyen'!G32+'[13]10-ChuChuyen'!G32+'[14]10-ChuChuyen'!G32+'[15]10-ChuChuyen'!G32</f>
        <v>0</v>
      </c>
      <c r="H32" s="479">
        <f>'[2]10-ChuChuyen'!H32+'[3]10-ChuChuyen'!H32+'[4]10-ChuChuyen'!H32+'[5]10-ChuChuyen'!H32+'[6]10-ChuChuyen'!H32+'[7]10-ChuChuyen'!H32+'[8]10-ChuChuyen'!H32+'[9]10-ChuChuyen'!H32+'[10]10-ChuChuyen'!H32+'[11]10-ChuChuyen'!H32+'[12]10-ChuChuyen'!H32+'[13]10-ChuChuyen'!H32+'[14]10-ChuChuyen'!H32+'[15]10-ChuChuyen'!H32</f>
        <v>0</v>
      </c>
      <c r="I32" s="479">
        <f>'[2]10-ChuChuyen'!I32+'[3]10-ChuChuyen'!I32+'[4]10-ChuChuyen'!I32+'[5]10-ChuChuyen'!I32+'[6]10-ChuChuyen'!I32+'[7]10-ChuChuyen'!I32+'[8]10-ChuChuyen'!I32+'[9]10-ChuChuyen'!I32+'[10]10-ChuChuyen'!I32+'[11]10-ChuChuyen'!I32+'[12]10-ChuChuyen'!I32+'[13]10-ChuChuyen'!I32+'[14]10-ChuChuyen'!I32+'[15]10-ChuChuyen'!I32</f>
        <v>0</v>
      </c>
      <c r="J32" s="479">
        <f>'[2]10-ChuChuyen'!J32+'[3]10-ChuChuyen'!J32+'[4]10-ChuChuyen'!J32+'[5]10-ChuChuyen'!J32+'[6]10-ChuChuyen'!J32+'[7]10-ChuChuyen'!J32+'[8]10-ChuChuyen'!J32+'[9]10-ChuChuyen'!J32+'[10]10-ChuChuyen'!J32+'[11]10-ChuChuyen'!J32+'[12]10-ChuChuyen'!J32+'[13]10-ChuChuyen'!J32+'[14]10-ChuChuyen'!J32+'[15]10-ChuChuyen'!J32</f>
        <v>0</v>
      </c>
      <c r="K32" s="479">
        <f>'[2]10-ChuChuyen'!K32+'[3]10-ChuChuyen'!K32+'[4]10-ChuChuyen'!K32+'[5]10-ChuChuyen'!K32+'[6]10-ChuChuyen'!K32+'[7]10-ChuChuyen'!K32+'[8]10-ChuChuyen'!K32+'[9]10-ChuChuyen'!K32+'[10]10-ChuChuyen'!K32+'[11]10-ChuChuyen'!K32+'[12]10-ChuChuyen'!K32+'[13]10-ChuChuyen'!K32+'[14]10-ChuChuyen'!K32+'[15]10-ChuChuyen'!K32</f>
        <v>0</v>
      </c>
      <c r="L32" s="479">
        <f>'[2]10-ChuChuyen'!L32+'[3]10-ChuChuyen'!L32+'[4]10-ChuChuyen'!L32+'[5]10-ChuChuyen'!L32+'[6]10-ChuChuyen'!L32+'[7]10-ChuChuyen'!L32+'[8]10-ChuChuyen'!L32+'[9]10-ChuChuyen'!L32+'[10]10-ChuChuyen'!L32+'[11]10-ChuChuyen'!L32+'[12]10-ChuChuyen'!L32+'[13]10-ChuChuyen'!L32+'[14]10-ChuChuyen'!L32+'[15]10-ChuChuyen'!L32</f>
        <v>0</v>
      </c>
      <c r="M32" s="479">
        <f>'[2]10-ChuChuyen'!M32+'[3]10-ChuChuyen'!M32+'[4]10-ChuChuyen'!M32+'[5]10-ChuChuyen'!M32+'[6]10-ChuChuyen'!M32+'[7]10-ChuChuyen'!M32+'[8]10-ChuChuyen'!M32+'[9]10-ChuChuyen'!M32+'[10]10-ChuChuyen'!M32+'[11]10-ChuChuyen'!M32+'[12]10-ChuChuyen'!M32+'[13]10-ChuChuyen'!M32+'[14]10-ChuChuyen'!M32+'[15]10-ChuChuyen'!M32</f>
        <v>0</v>
      </c>
      <c r="N32" s="479">
        <f>'[2]10-ChuChuyen'!N32+'[3]10-ChuChuyen'!N32+'[4]10-ChuChuyen'!N32+'[5]10-ChuChuyen'!N32+'[6]10-ChuChuyen'!N32+'[7]10-ChuChuyen'!N32+'[8]10-ChuChuyen'!N32+'[9]10-ChuChuyen'!N32+'[10]10-ChuChuyen'!N32+'[11]10-ChuChuyen'!N32+'[12]10-ChuChuyen'!N32+'[13]10-ChuChuyen'!N32+'[14]10-ChuChuyen'!N32+'[15]10-ChuChuyen'!N32</f>
        <v>0</v>
      </c>
      <c r="O32" s="479">
        <f>'[2]10-ChuChuyen'!O32+'[3]10-ChuChuyen'!O32+'[4]10-ChuChuyen'!O32+'[5]10-ChuChuyen'!O32+'[6]10-ChuChuyen'!O32+'[7]10-ChuChuyen'!O32+'[8]10-ChuChuyen'!O32+'[9]10-ChuChuyen'!O32+'[10]10-ChuChuyen'!O32+'[11]10-ChuChuyen'!O32+'[12]10-ChuChuyen'!O32+'[13]10-ChuChuyen'!O32+'[14]10-ChuChuyen'!O32+'[15]10-ChuChuyen'!O32</f>
        <v>0</v>
      </c>
      <c r="P32" s="479">
        <f>'[2]10-ChuChuyen'!P32+'[3]10-ChuChuyen'!P32+'[4]10-ChuChuyen'!P32+'[5]10-ChuChuyen'!P32+'[6]10-ChuChuyen'!P32+'[7]10-ChuChuyen'!P32+'[8]10-ChuChuyen'!P32+'[9]10-ChuChuyen'!P32+'[10]10-ChuChuyen'!P32+'[11]10-ChuChuyen'!P32+'[12]10-ChuChuyen'!P32+'[13]10-ChuChuyen'!P32+'[14]10-ChuChuyen'!P32+'[15]10-ChuChuyen'!P32</f>
        <v>0</v>
      </c>
      <c r="Q32" s="479">
        <f>'[2]10-ChuChuyen'!Q32+'[3]10-ChuChuyen'!Q32+'[4]10-ChuChuyen'!Q32+'[5]10-ChuChuyen'!Q32+'[6]10-ChuChuyen'!Q32+'[7]10-ChuChuyen'!Q32+'[8]10-ChuChuyen'!Q32+'[9]10-ChuChuyen'!Q32+'[10]10-ChuChuyen'!Q32+'[11]10-ChuChuyen'!Q32+'[12]10-ChuChuyen'!Q32+'[13]10-ChuChuyen'!Q32+'[14]10-ChuChuyen'!Q32+'[15]10-ChuChuyen'!Q32</f>
        <v>0</v>
      </c>
      <c r="R32" s="479">
        <f>'[2]10-ChuChuyen'!R32+'[3]10-ChuChuyen'!R32+'[4]10-ChuChuyen'!R32+'[5]10-ChuChuyen'!R32+'[6]10-ChuChuyen'!R32+'[7]10-ChuChuyen'!R32+'[8]10-ChuChuyen'!R32+'[9]10-ChuChuyen'!R32+'[10]10-ChuChuyen'!R32+'[11]10-ChuChuyen'!R32+'[12]10-ChuChuyen'!R32+'[13]10-ChuChuyen'!R32+'[14]10-ChuChuyen'!R32+'[15]10-ChuChuyen'!R32</f>
        <v>0</v>
      </c>
      <c r="S32" s="479">
        <f>'[2]10-ChuChuyen'!S32+'[3]10-ChuChuyen'!S32+'[4]10-ChuChuyen'!S32+'[5]10-ChuChuyen'!S32+'[6]10-ChuChuyen'!S32+'[7]10-ChuChuyen'!S32+'[8]10-ChuChuyen'!S32+'[9]10-ChuChuyen'!S32+'[10]10-ChuChuyen'!S32+'[11]10-ChuChuyen'!S32+'[12]10-ChuChuyen'!S32+'[13]10-ChuChuyen'!S32+'[14]10-ChuChuyen'!S32+'[15]10-ChuChuyen'!S32</f>
        <v>0</v>
      </c>
      <c r="T32" s="479">
        <f>'[2]10-ChuChuyen'!T32+'[3]10-ChuChuyen'!T32+'[4]10-ChuChuyen'!T32+'[5]10-ChuChuyen'!T32+'[6]10-ChuChuyen'!T32+'[7]10-ChuChuyen'!T32+'[8]10-ChuChuyen'!T32+'[9]10-ChuChuyen'!T32+'[10]10-ChuChuyen'!T32+'[11]10-ChuChuyen'!T32+'[12]10-ChuChuyen'!T32+'[13]10-ChuChuyen'!T32+'[14]10-ChuChuyen'!T32+'[15]10-ChuChuyen'!T32</f>
        <v>0</v>
      </c>
      <c r="U32" s="479">
        <f>'[2]10-ChuChuyen'!U32+'[3]10-ChuChuyen'!U32+'[4]10-ChuChuyen'!U32+'[5]10-ChuChuyen'!U32+'[6]10-ChuChuyen'!U32+'[7]10-ChuChuyen'!U32+'[8]10-ChuChuyen'!U32+'[9]10-ChuChuyen'!U32+'[10]10-ChuChuyen'!U32+'[11]10-ChuChuyen'!U32+'[12]10-ChuChuyen'!U32+'[13]10-ChuChuyen'!U32+'[14]10-ChuChuyen'!U32+'[15]10-ChuChuyen'!U32</f>
        <v>0</v>
      </c>
      <c r="V32" s="479">
        <f>'[2]10-ChuChuyen'!V32+'[3]10-ChuChuyen'!V32+'[4]10-ChuChuyen'!V32+'[5]10-ChuChuyen'!V32+'[6]10-ChuChuyen'!V32+'[7]10-ChuChuyen'!V32+'[8]10-ChuChuyen'!V32+'[9]10-ChuChuyen'!V32+'[10]10-ChuChuyen'!V32+'[11]10-ChuChuyen'!V32+'[12]10-ChuChuyen'!V32+'[13]10-ChuChuyen'!V32+'[14]10-ChuChuyen'!V32+'[15]10-ChuChuyen'!V32</f>
        <v>0</v>
      </c>
      <c r="W32" s="479">
        <f>'[2]10-ChuChuyen'!W32+'[3]10-ChuChuyen'!W32+'[4]10-ChuChuyen'!W32+'[5]10-ChuChuyen'!W32+'[6]10-ChuChuyen'!W32+'[7]10-ChuChuyen'!W32+'[8]10-ChuChuyen'!W32+'[9]10-ChuChuyen'!W32+'[10]10-ChuChuyen'!W32+'[11]10-ChuChuyen'!W32+'[12]10-ChuChuyen'!W32+'[13]10-ChuChuyen'!W32+'[14]10-ChuChuyen'!W32+'[15]10-ChuChuyen'!W32</f>
        <v>0</v>
      </c>
      <c r="X32" s="479">
        <f>'[2]10-ChuChuyen'!X32+'[3]10-ChuChuyen'!X32+'[4]10-ChuChuyen'!X32+'[5]10-ChuChuyen'!X32+'[6]10-ChuChuyen'!X32+'[7]10-ChuChuyen'!X32+'[8]10-ChuChuyen'!X32+'[9]10-ChuChuyen'!X32+'[10]10-ChuChuyen'!X32+'[11]10-ChuChuyen'!X32+'[12]10-ChuChuyen'!X32+'[13]10-ChuChuyen'!X32+'[14]10-ChuChuyen'!X32+'[15]10-ChuChuyen'!X32</f>
        <v>0</v>
      </c>
      <c r="Y32" s="479">
        <f>'[2]10-ChuChuyen'!Y32+'[3]10-ChuChuyen'!Y32+'[4]10-ChuChuyen'!Y32+'[5]10-ChuChuyen'!Y32+'[6]10-ChuChuyen'!Y32+'[7]10-ChuChuyen'!Y32+'[8]10-ChuChuyen'!Y32+'[9]10-ChuChuyen'!Y32+'[10]10-ChuChuyen'!Y32+'[11]10-ChuChuyen'!Y32+'[12]10-ChuChuyen'!Y32+'[13]10-ChuChuyen'!Y32+'[14]10-ChuChuyen'!Y32+'[15]10-ChuChuyen'!Y32</f>
        <v>0</v>
      </c>
      <c r="Z32" s="479">
        <f>'[2]10-ChuChuyen'!Z32+'[3]10-ChuChuyen'!Z32+'[4]10-ChuChuyen'!Z32+'[5]10-ChuChuyen'!Z32+'[6]10-ChuChuyen'!Z32+'[7]10-ChuChuyen'!Z32+'[8]10-ChuChuyen'!Z32+'[9]10-ChuChuyen'!Z32+'[10]10-ChuChuyen'!Z32+'[11]10-ChuChuyen'!Z32+'[12]10-ChuChuyen'!Z32+'[13]10-ChuChuyen'!Z32+'[14]10-ChuChuyen'!Z32+'[15]10-ChuChuyen'!Z32</f>
        <v>0</v>
      </c>
      <c r="AA32" s="479">
        <f>'[2]10-ChuChuyen'!AA32+'[3]10-ChuChuyen'!AA32+'[4]10-ChuChuyen'!AA32+'[5]10-ChuChuyen'!AA32+'[6]10-ChuChuyen'!AA32+'[7]10-ChuChuyen'!AA32+'[8]10-ChuChuyen'!AA32+'[9]10-ChuChuyen'!AA32+'[10]10-ChuChuyen'!AA32+'[11]10-ChuChuyen'!AA32+'[12]10-ChuChuyen'!AA32+'[13]10-ChuChuyen'!AA32+'[14]10-ChuChuyen'!AA32+'[15]10-ChuChuyen'!AA32</f>
        <v>0</v>
      </c>
      <c r="AB32" s="479">
        <f>'[2]10-ChuChuyen'!AB32+'[3]10-ChuChuyen'!AB32+'[4]10-ChuChuyen'!AB32+'[5]10-ChuChuyen'!AB32+'[6]10-ChuChuyen'!AB32+'[7]10-ChuChuyen'!AB32+'[8]10-ChuChuyen'!AB32+'[9]10-ChuChuyen'!AB32+'[10]10-ChuChuyen'!AB32+'[11]10-ChuChuyen'!AB32+'[12]10-ChuChuyen'!AB32+'[13]10-ChuChuyen'!AB32+'[14]10-ChuChuyen'!AB32+'[15]10-ChuChuyen'!AB32</f>
        <v>0</v>
      </c>
      <c r="AC32" s="480">
        <f>$D32-(SUM($E32:$AB32)+SUM($AD32:$AE32))</f>
        <v>2.38</v>
      </c>
      <c r="AD32" s="479">
        <f>'[2]10-ChuChuyen'!AD32+'[3]10-ChuChuyen'!AD32+'[4]10-ChuChuyen'!AD32+'[5]10-ChuChuyen'!AD32+'[6]10-ChuChuyen'!AD32+'[7]10-ChuChuyen'!AD32+'[8]10-ChuChuyen'!AD32+'[9]10-ChuChuyen'!AD32+'[10]10-ChuChuyen'!AD32+'[11]10-ChuChuyen'!AD32+'[12]10-ChuChuyen'!AD32+'[13]10-ChuChuyen'!AD32+'[14]10-ChuChuyen'!AD32+'[15]10-ChuChuyen'!AD32</f>
        <v>0</v>
      </c>
      <c r="AE32" s="479">
        <f>'[2]10-ChuChuyen'!AE32+'[3]10-ChuChuyen'!AE32+'[4]10-ChuChuyen'!AE32+'[5]10-ChuChuyen'!AE32+'[6]10-ChuChuyen'!AE32+'[7]10-ChuChuyen'!AE32+'[8]10-ChuChuyen'!AE32+'[9]10-ChuChuyen'!AE32+'[10]10-ChuChuyen'!AE32+'[11]10-ChuChuyen'!AE32+'[12]10-ChuChuyen'!AE32+'[13]10-ChuChuyen'!AE32+'[14]10-ChuChuyen'!AE32+'[15]10-ChuChuyen'!AE32</f>
        <v>0</v>
      </c>
      <c r="AF32" s="435">
        <f>AC35</f>
        <v>2.38</v>
      </c>
    </row>
    <row r="33" spans="1:32" s="136" customFormat="1" ht="21.75" customHeight="1">
      <c r="A33" s="147" t="s">
        <v>195</v>
      </c>
      <c r="B33" s="199" t="s">
        <v>403</v>
      </c>
      <c r="C33" s="56" t="s">
        <v>197</v>
      </c>
      <c r="D33" s="478">
        <f>'[2]10-ChuChuyen'!D33+'[3]10-ChuChuyen'!D33+'[4]10-ChuChuyen'!D33+'[5]10-ChuChuyen'!D33+'[6]10-ChuChuyen'!D33+'[7]10-ChuChuyen'!D33+'[8]10-ChuChuyen'!D33+'[9]10-ChuChuyen'!D33+'[10]10-ChuChuyen'!D33+'[11]10-ChuChuyen'!D33+'[12]10-ChuChuyen'!D33+'[13]10-ChuChuyen'!D33+'[14]10-ChuChuyen'!D33+'[15]10-ChuChuyen'!D33</f>
        <v>2.1097</v>
      </c>
      <c r="E33" s="479">
        <f>'[2]10-ChuChuyen'!E33+'[3]10-ChuChuyen'!E33+'[4]10-ChuChuyen'!E33+'[5]10-ChuChuyen'!E33+'[6]10-ChuChuyen'!E33+'[7]10-ChuChuyen'!E33+'[8]10-ChuChuyen'!E33+'[9]10-ChuChuyen'!E33+'[10]10-ChuChuyen'!E33+'[11]10-ChuChuyen'!E33+'[12]10-ChuChuyen'!E33+'[13]10-ChuChuyen'!E33+'[14]10-ChuChuyen'!E33+'[15]10-ChuChuyen'!E33</f>
        <v>0</v>
      </c>
      <c r="F33" s="479">
        <f>'[2]10-ChuChuyen'!F33+'[3]10-ChuChuyen'!F33+'[4]10-ChuChuyen'!F33+'[5]10-ChuChuyen'!F33+'[6]10-ChuChuyen'!F33+'[7]10-ChuChuyen'!F33+'[8]10-ChuChuyen'!F33+'[9]10-ChuChuyen'!F33+'[10]10-ChuChuyen'!F33+'[11]10-ChuChuyen'!F33+'[12]10-ChuChuyen'!F33+'[13]10-ChuChuyen'!F33+'[14]10-ChuChuyen'!F33+'[15]10-ChuChuyen'!F33</f>
        <v>0</v>
      </c>
      <c r="G33" s="479">
        <f>'[2]10-ChuChuyen'!G33+'[3]10-ChuChuyen'!G33+'[4]10-ChuChuyen'!G33+'[5]10-ChuChuyen'!G33+'[6]10-ChuChuyen'!G33+'[7]10-ChuChuyen'!G33+'[8]10-ChuChuyen'!G33+'[9]10-ChuChuyen'!G33+'[10]10-ChuChuyen'!G33+'[11]10-ChuChuyen'!G33+'[12]10-ChuChuyen'!G33+'[13]10-ChuChuyen'!G33+'[14]10-ChuChuyen'!G33+'[15]10-ChuChuyen'!G33</f>
        <v>0</v>
      </c>
      <c r="H33" s="479">
        <f>'[2]10-ChuChuyen'!H33+'[3]10-ChuChuyen'!H33+'[4]10-ChuChuyen'!H33+'[5]10-ChuChuyen'!H33+'[6]10-ChuChuyen'!H33+'[7]10-ChuChuyen'!H33+'[8]10-ChuChuyen'!H33+'[9]10-ChuChuyen'!H33+'[10]10-ChuChuyen'!H33+'[11]10-ChuChuyen'!H33+'[12]10-ChuChuyen'!H33+'[13]10-ChuChuyen'!H33+'[14]10-ChuChuyen'!H33+'[15]10-ChuChuyen'!H33</f>
        <v>0</v>
      </c>
      <c r="I33" s="479">
        <f>'[2]10-ChuChuyen'!I33+'[3]10-ChuChuyen'!I33+'[4]10-ChuChuyen'!I33+'[5]10-ChuChuyen'!I33+'[6]10-ChuChuyen'!I33+'[7]10-ChuChuyen'!I33+'[8]10-ChuChuyen'!I33+'[9]10-ChuChuyen'!I33+'[10]10-ChuChuyen'!I33+'[11]10-ChuChuyen'!I33+'[12]10-ChuChuyen'!I33+'[13]10-ChuChuyen'!I33+'[14]10-ChuChuyen'!I33+'[15]10-ChuChuyen'!I33</f>
        <v>0</v>
      </c>
      <c r="J33" s="479">
        <f>'[2]10-ChuChuyen'!J33+'[3]10-ChuChuyen'!J33+'[4]10-ChuChuyen'!J33+'[5]10-ChuChuyen'!J33+'[6]10-ChuChuyen'!J33+'[7]10-ChuChuyen'!J33+'[8]10-ChuChuyen'!J33+'[9]10-ChuChuyen'!J33+'[10]10-ChuChuyen'!J33+'[11]10-ChuChuyen'!J33+'[12]10-ChuChuyen'!J33+'[13]10-ChuChuyen'!J33+'[14]10-ChuChuyen'!J33+'[15]10-ChuChuyen'!J33</f>
        <v>0</v>
      </c>
      <c r="K33" s="479">
        <f>'[2]10-ChuChuyen'!K33+'[3]10-ChuChuyen'!K33+'[4]10-ChuChuyen'!K33+'[5]10-ChuChuyen'!K33+'[6]10-ChuChuyen'!K33+'[7]10-ChuChuyen'!K33+'[8]10-ChuChuyen'!K33+'[9]10-ChuChuyen'!K33+'[10]10-ChuChuyen'!K33+'[11]10-ChuChuyen'!K33+'[12]10-ChuChuyen'!K33+'[13]10-ChuChuyen'!K33+'[14]10-ChuChuyen'!K33+'[15]10-ChuChuyen'!K33</f>
        <v>0</v>
      </c>
      <c r="L33" s="479">
        <f>'[2]10-ChuChuyen'!L33+'[3]10-ChuChuyen'!L33+'[4]10-ChuChuyen'!L33+'[5]10-ChuChuyen'!L33+'[6]10-ChuChuyen'!L33+'[7]10-ChuChuyen'!L33+'[8]10-ChuChuyen'!L33+'[9]10-ChuChuyen'!L33+'[10]10-ChuChuyen'!L33+'[11]10-ChuChuyen'!L33+'[12]10-ChuChuyen'!L33+'[13]10-ChuChuyen'!L33+'[14]10-ChuChuyen'!L33+'[15]10-ChuChuyen'!L33</f>
        <v>0</v>
      </c>
      <c r="M33" s="479">
        <f>'[2]10-ChuChuyen'!M33+'[3]10-ChuChuyen'!M33+'[4]10-ChuChuyen'!M33+'[5]10-ChuChuyen'!M33+'[6]10-ChuChuyen'!M33+'[7]10-ChuChuyen'!M33+'[8]10-ChuChuyen'!M33+'[9]10-ChuChuyen'!M33+'[10]10-ChuChuyen'!M33+'[11]10-ChuChuyen'!M33+'[12]10-ChuChuyen'!M33+'[13]10-ChuChuyen'!M33+'[14]10-ChuChuyen'!M33+'[15]10-ChuChuyen'!M33</f>
        <v>0</v>
      </c>
      <c r="N33" s="479">
        <f>'[2]10-ChuChuyen'!N33+'[3]10-ChuChuyen'!N33+'[4]10-ChuChuyen'!N33+'[5]10-ChuChuyen'!N33+'[6]10-ChuChuyen'!N33+'[7]10-ChuChuyen'!N33+'[8]10-ChuChuyen'!N33+'[9]10-ChuChuyen'!N33+'[10]10-ChuChuyen'!N33+'[11]10-ChuChuyen'!N33+'[12]10-ChuChuyen'!N33+'[13]10-ChuChuyen'!N33+'[14]10-ChuChuyen'!N33+'[15]10-ChuChuyen'!N33</f>
        <v>0</v>
      </c>
      <c r="O33" s="479">
        <f>'[2]10-ChuChuyen'!O33+'[3]10-ChuChuyen'!O33+'[4]10-ChuChuyen'!O33+'[5]10-ChuChuyen'!O33+'[6]10-ChuChuyen'!O33+'[7]10-ChuChuyen'!O33+'[8]10-ChuChuyen'!O33+'[9]10-ChuChuyen'!O33+'[10]10-ChuChuyen'!O33+'[11]10-ChuChuyen'!O33+'[12]10-ChuChuyen'!O33+'[13]10-ChuChuyen'!O33+'[14]10-ChuChuyen'!O33+'[15]10-ChuChuyen'!O33</f>
        <v>0</v>
      </c>
      <c r="P33" s="479">
        <f>'[2]10-ChuChuyen'!P33+'[3]10-ChuChuyen'!P33+'[4]10-ChuChuyen'!P33+'[5]10-ChuChuyen'!P33+'[6]10-ChuChuyen'!P33+'[7]10-ChuChuyen'!P33+'[8]10-ChuChuyen'!P33+'[9]10-ChuChuyen'!P33+'[10]10-ChuChuyen'!P33+'[11]10-ChuChuyen'!P33+'[12]10-ChuChuyen'!P33+'[13]10-ChuChuyen'!P33+'[14]10-ChuChuyen'!P33+'[15]10-ChuChuyen'!P33</f>
        <v>0</v>
      </c>
      <c r="Q33" s="479">
        <f>'[2]10-ChuChuyen'!Q33+'[3]10-ChuChuyen'!Q33+'[4]10-ChuChuyen'!Q33+'[5]10-ChuChuyen'!Q33+'[6]10-ChuChuyen'!Q33+'[7]10-ChuChuyen'!Q33+'[8]10-ChuChuyen'!Q33+'[9]10-ChuChuyen'!Q33+'[10]10-ChuChuyen'!Q33+'[11]10-ChuChuyen'!Q33+'[12]10-ChuChuyen'!Q33+'[13]10-ChuChuyen'!Q33+'[14]10-ChuChuyen'!Q33+'[15]10-ChuChuyen'!Q33</f>
        <v>0</v>
      </c>
      <c r="R33" s="479">
        <f>'[2]10-ChuChuyen'!R33+'[3]10-ChuChuyen'!R33+'[4]10-ChuChuyen'!R33+'[5]10-ChuChuyen'!R33+'[6]10-ChuChuyen'!R33+'[7]10-ChuChuyen'!R33+'[8]10-ChuChuyen'!R33+'[9]10-ChuChuyen'!R33+'[10]10-ChuChuyen'!R33+'[11]10-ChuChuyen'!R33+'[12]10-ChuChuyen'!R33+'[13]10-ChuChuyen'!R33+'[14]10-ChuChuyen'!R33+'[15]10-ChuChuyen'!R33</f>
        <v>0</v>
      </c>
      <c r="S33" s="479">
        <f>'[2]10-ChuChuyen'!S33+'[3]10-ChuChuyen'!S33+'[4]10-ChuChuyen'!S33+'[5]10-ChuChuyen'!S33+'[6]10-ChuChuyen'!S33+'[7]10-ChuChuyen'!S33+'[8]10-ChuChuyen'!S33+'[9]10-ChuChuyen'!S33+'[10]10-ChuChuyen'!S33+'[11]10-ChuChuyen'!S33+'[12]10-ChuChuyen'!S33+'[13]10-ChuChuyen'!S33+'[14]10-ChuChuyen'!S33+'[15]10-ChuChuyen'!S33</f>
        <v>0</v>
      </c>
      <c r="T33" s="479">
        <f>'[2]10-ChuChuyen'!T33+'[3]10-ChuChuyen'!T33+'[4]10-ChuChuyen'!T33+'[5]10-ChuChuyen'!T33+'[6]10-ChuChuyen'!T33+'[7]10-ChuChuyen'!T33+'[8]10-ChuChuyen'!T33+'[9]10-ChuChuyen'!T33+'[10]10-ChuChuyen'!T33+'[11]10-ChuChuyen'!T33+'[12]10-ChuChuyen'!T33+'[13]10-ChuChuyen'!T33+'[14]10-ChuChuyen'!T33+'[15]10-ChuChuyen'!T33</f>
        <v>0</v>
      </c>
      <c r="U33" s="479">
        <f>'[2]10-ChuChuyen'!U33+'[3]10-ChuChuyen'!U33+'[4]10-ChuChuyen'!U33+'[5]10-ChuChuyen'!U33+'[6]10-ChuChuyen'!U33+'[7]10-ChuChuyen'!U33+'[8]10-ChuChuyen'!U33+'[9]10-ChuChuyen'!U33+'[10]10-ChuChuyen'!U33+'[11]10-ChuChuyen'!U33+'[12]10-ChuChuyen'!U33+'[13]10-ChuChuyen'!U33+'[14]10-ChuChuyen'!U33+'[15]10-ChuChuyen'!U33</f>
        <v>0</v>
      </c>
      <c r="V33" s="479">
        <f>'[2]10-ChuChuyen'!V33+'[3]10-ChuChuyen'!V33+'[4]10-ChuChuyen'!V33+'[5]10-ChuChuyen'!V33+'[6]10-ChuChuyen'!V33+'[7]10-ChuChuyen'!V33+'[8]10-ChuChuyen'!V33+'[9]10-ChuChuyen'!V33+'[10]10-ChuChuyen'!V33+'[11]10-ChuChuyen'!V33+'[12]10-ChuChuyen'!V33+'[13]10-ChuChuyen'!V33+'[14]10-ChuChuyen'!V33+'[15]10-ChuChuyen'!V33</f>
        <v>0</v>
      </c>
      <c r="W33" s="479">
        <f>'[2]10-ChuChuyen'!W33+'[3]10-ChuChuyen'!W33+'[4]10-ChuChuyen'!W33+'[5]10-ChuChuyen'!W33+'[6]10-ChuChuyen'!W33+'[7]10-ChuChuyen'!W33+'[8]10-ChuChuyen'!W33+'[9]10-ChuChuyen'!W33+'[10]10-ChuChuyen'!W33+'[11]10-ChuChuyen'!W33+'[12]10-ChuChuyen'!W33+'[13]10-ChuChuyen'!W33+'[14]10-ChuChuyen'!W33+'[15]10-ChuChuyen'!W33</f>
        <v>0</v>
      </c>
      <c r="X33" s="479">
        <f>'[2]10-ChuChuyen'!X33+'[3]10-ChuChuyen'!X33+'[4]10-ChuChuyen'!X33+'[5]10-ChuChuyen'!X33+'[6]10-ChuChuyen'!X33+'[7]10-ChuChuyen'!X33+'[8]10-ChuChuyen'!X33+'[9]10-ChuChuyen'!X33+'[10]10-ChuChuyen'!X33+'[11]10-ChuChuyen'!X33+'[12]10-ChuChuyen'!X33+'[13]10-ChuChuyen'!X33+'[14]10-ChuChuyen'!X33+'[15]10-ChuChuyen'!X33</f>
        <v>0</v>
      </c>
      <c r="Y33" s="479">
        <f>'[2]10-ChuChuyen'!Y33+'[3]10-ChuChuyen'!Y33+'[4]10-ChuChuyen'!Y33+'[5]10-ChuChuyen'!Y33+'[6]10-ChuChuyen'!Y33+'[7]10-ChuChuyen'!Y33+'[8]10-ChuChuyen'!Y33+'[9]10-ChuChuyen'!Y33+'[10]10-ChuChuyen'!Y33+'[11]10-ChuChuyen'!Y33+'[12]10-ChuChuyen'!Y33+'[13]10-ChuChuyen'!Y33+'[14]10-ChuChuyen'!Y33+'[15]10-ChuChuyen'!Y33</f>
        <v>0</v>
      </c>
      <c r="Z33" s="479">
        <f>'[2]10-ChuChuyen'!Z33+'[3]10-ChuChuyen'!Z33+'[4]10-ChuChuyen'!Z33+'[5]10-ChuChuyen'!Z33+'[6]10-ChuChuyen'!Z33+'[7]10-ChuChuyen'!Z33+'[8]10-ChuChuyen'!Z33+'[9]10-ChuChuyen'!Z33+'[10]10-ChuChuyen'!Z33+'[11]10-ChuChuyen'!Z33+'[12]10-ChuChuyen'!Z33+'[13]10-ChuChuyen'!Z33+'[14]10-ChuChuyen'!Z33+'[15]10-ChuChuyen'!Z33</f>
        <v>0</v>
      </c>
      <c r="AA33" s="479">
        <f>'[2]10-ChuChuyen'!AA33+'[3]10-ChuChuyen'!AA33+'[4]10-ChuChuyen'!AA33+'[5]10-ChuChuyen'!AA33+'[6]10-ChuChuyen'!AA33+'[7]10-ChuChuyen'!AA33+'[8]10-ChuChuyen'!AA33+'[9]10-ChuChuyen'!AA33+'[10]10-ChuChuyen'!AA33+'[11]10-ChuChuyen'!AA33+'[12]10-ChuChuyen'!AA33+'[13]10-ChuChuyen'!AA33+'[14]10-ChuChuyen'!AA33+'[15]10-ChuChuyen'!AA33</f>
        <v>0</v>
      </c>
      <c r="AB33" s="479">
        <f>'[2]10-ChuChuyen'!AB33+'[3]10-ChuChuyen'!AB33+'[4]10-ChuChuyen'!AB33+'[5]10-ChuChuyen'!AB33+'[6]10-ChuChuyen'!AB33+'[7]10-ChuChuyen'!AB33+'[8]10-ChuChuyen'!AB33+'[9]10-ChuChuyen'!AB33+'[10]10-ChuChuyen'!AB33+'[11]10-ChuChuyen'!AB33+'[12]10-ChuChuyen'!AB33+'[13]10-ChuChuyen'!AB33+'[14]10-ChuChuyen'!AB33+'[15]10-ChuChuyen'!AB33</f>
        <v>0</v>
      </c>
      <c r="AC33" s="479">
        <f>'[2]10-ChuChuyen'!AC33+'[3]10-ChuChuyen'!AC33+'[4]10-ChuChuyen'!AC33+'[5]10-ChuChuyen'!AC33+'[6]10-ChuChuyen'!AC33+'[7]10-ChuChuyen'!AC33+'[8]10-ChuChuyen'!AC33+'[9]10-ChuChuyen'!AC33+'[10]10-ChuChuyen'!AC33+'[11]10-ChuChuyen'!AC33+'[12]10-ChuChuyen'!AC33+'[13]10-ChuChuyen'!AC33+'[14]10-ChuChuyen'!AC33+'[15]10-ChuChuyen'!AC33</f>
        <v>0</v>
      </c>
      <c r="AD33" s="480">
        <f>$D33-(SUM($E33:$AC33)+SUM($AE33))</f>
        <v>2.1097</v>
      </c>
      <c r="AE33" s="479">
        <f>'[2]10-ChuChuyen'!AE33+'[3]10-ChuChuyen'!AE33+'[4]10-ChuChuyen'!AE33+'[5]10-ChuChuyen'!AE33+'[6]10-ChuChuyen'!AE33+'[7]10-ChuChuyen'!AE33+'[8]10-ChuChuyen'!AE33+'[9]10-ChuChuyen'!AE33+'[10]10-ChuChuyen'!AE33+'[11]10-ChuChuyen'!AE33+'[12]10-ChuChuyen'!AE33+'[13]10-ChuChuyen'!AE33+'[14]10-ChuChuyen'!AE33+'[15]10-ChuChuyen'!AE33</f>
        <v>0</v>
      </c>
      <c r="AF33" s="435">
        <f>AD35</f>
        <v>2.1097</v>
      </c>
    </row>
    <row r="34" spans="1:32" s="136" customFormat="1" ht="21.75" customHeight="1">
      <c r="A34" s="565" t="s">
        <v>406</v>
      </c>
      <c r="B34" s="566"/>
      <c r="C34" s="233"/>
      <c r="D34" s="478">
        <f>'[2]10-ChuChuyen'!D34+'[3]10-ChuChuyen'!D34+'[4]10-ChuChuyen'!D34+'[5]10-ChuChuyen'!D34+'[6]10-ChuChuyen'!D34+'[7]10-ChuChuyen'!D34+'[8]10-ChuChuyen'!D34+'[9]10-ChuChuyen'!D34+'[10]10-ChuChuyen'!D34+'[11]10-ChuChuyen'!D34+'[12]10-ChuChuyen'!D34+'[13]10-ChuChuyen'!D34+'[14]10-ChuChuyen'!D34+'[15]10-ChuChuyen'!D34</f>
        <v>0</v>
      </c>
      <c r="E34" s="479">
        <f>'[2]10-ChuChuyen'!E34+'[3]10-ChuChuyen'!E34+'[4]10-ChuChuyen'!E34+'[5]10-ChuChuyen'!E34+'[6]10-ChuChuyen'!E34+'[7]10-ChuChuyen'!E34+'[8]10-ChuChuyen'!E34+'[9]10-ChuChuyen'!E34+'[10]10-ChuChuyen'!E34+'[11]10-ChuChuyen'!E34+'[12]10-ChuChuyen'!E34+'[13]10-ChuChuyen'!E34+'[14]10-ChuChuyen'!E34+'[15]10-ChuChuyen'!E34</f>
        <v>0</v>
      </c>
      <c r="F34" s="479">
        <f>'[2]10-ChuChuyen'!F34+'[3]10-ChuChuyen'!F34+'[4]10-ChuChuyen'!F34+'[5]10-ChuChuyen'!F34+'[6]10-ChuChuyen'!F34+'[7]10-ChuChuyen'!F34+'[8]10-ChuChuyen'!F34+'[9]10-ChuChuyen'!F34+'[10]10-ChuChuyen'!F34+'[11]10-ChuChuyen'!F34+'[12]10-ChuChuyen'!F34+'[13]10-ChuChuyen'!F34+'[14]10-ChuChuyen'!F34+'[15]10-ChuChuyen'!F34</f>
        <v>0</v>
      </c>
      <c r="G34" s="479">
        <f>'[2]10-ChuChuyen'!G34+'[3]10-ChuChuyen'!G34+'[4]10-ChuChuyen'!G34+'[5]10-ChuChuyen'!G34+'[6]10-ChuChuyen'!G34+'[7]10-ChuChuyen'!G34+'[8]10-ChuChuyen'!G34+'[9]10-ChuChuyen'!G34+'[10]10-ChuChuyen'!G34+'[11]10-ChuChuyen'!G34+'[12]10-ChuChuyen'!G34+'[13]10-ChuChuyen'!G34+'[14]10-ChuChuyen'!G34+'[15]10-ChuChuyen'!G34</f>
        <v>0</v>
      </c>
      <c r="H34" s="479">
        <f>'[2]10-ChuChuyen'!H34+'[3]10-ChuChuyen'!H34+'[4]10-ChuChuyen'!H34+'[5]10-ChuChuyen'!H34+'[6]10-ChuChuyen'!H34+'[7]10-ChuChuyen'!H34+'[8]10-ChuChuyen'!H34+'[9]10-ChuChuyen'!H34+'[10]10-ChuChuyen'!H34+'[11]10-ChuChuyen'!H34+'[12]10-ChuChuyen'!H34+'[13]10-ChuChuyen'!H34+'[14]10-ChuChuyen'!H34+'[15]10-ChuChuyen'!H34</f>
        <v>0</v>
      </c>
      <c r="I34" s="479">
        <f>'[2]10-ChuChuyen'!I34+'[3]10-ChuChuyen'!I34+'[4]10-ChuChuyen'!I34+'[5]10-ChuChuyen'!I34+'[6]10-ChuChuyen'!I34+'[7]10-ChuChuyen'!I34+'[8]10-ChuChuyen'!I34+'[9]10-ChuChuyen'!I34+'[10]10-ChuChuyen'!I34+'[11]10-ChuChuyen'!I34+'[12]10-ChuChuyen'!I34+'[13]10-ChuChuyen'!I34+'[14]10-ChuChuyen'!I34+'[15]10-ChuChuyen'!I34</f>
        <v>0</v>
      </c>
      <c r="J34" s="479">
        <f>'[2]10-ChuChuyen'!J34+'[3]10-ChuChuyen'!J34+'[4]10-ChuChuyen'!J34+'[5]10-ChuChuyen'!J34+'[6]10-ChuChuyen'!J34+'[7]10-ChuChuyen'!J34+'[8]10-ChuChuyen'!J34+'[9]10-ChuChuyen'!J34+'[10]10-ChuChuyen'!J34+'[11]10-ChuChuyen'!J34+'[12]10-ChuChuyen'!J34+'[13]10-ChuChuyen'!J34+'[14]10-ChuChuyen'!J34+'[15]10-ChuChuyen'!J34</f>
        <v>0</v>
      </c>
      <c r="K34" s="479">
        <f>'[2]10-ChuChuyen'!K34+'[3]10-ChuChuyen'!K34+'[4]10-ChuChuyen'!K34+'[5]10-ChuChuyen'!K34+'[6]10-ChuChuyen'!K34+'[7]10-ChuChuyen'!K34+'[8]10-ChuChuyen'!K34+'[9]10-ChuChuyen'!K34+'[10]10-ChuChuyen'!K34+'[11]10-ChuChuyen'!K34+'[12]10-ChuChuyen'!K34+'[13]10-ChuChuyen'!K34+'[14]10-ChuChuyen'!K34+'[15]10-ChuChuyen'!K34</f>
        <v>0</v>
      </c>
      <c r="L34" s="479">
        <f>'[2]10-ChuChuyen'!L34+'[3]10-ChuChuyen'!L34+'[4]10-ChuChuyen'!L34+'[5]10-ChuChuyen'!L34+'[6]10-ChuChuyen'!L34+'[7]10-ChuChuyen'!L34+'[8]10-ChuChuyen'!L34+'[9]10-ChuChuyen'!L34+'[10]10-ChuChuyen'!L34+'[11]10-ChuChuyen'!L34+'[12]10-ChuChuyen'!L34+'[13]10-ChuChuyen'!L34+'[14]10-ChuChuyen'!L34+'[15]10-ChuChuyen'!L34</f>
        <v>0</v>
      </c>
      <c r="M34" s="479">
        <f>'[2]10-ChuChuyen'!M34+'[3]10-ChuChuyen'!M34+'[4]10-ChuChuyen'!M34+'[5]10-ChuChuyen'!M34+'[6]10-ChuChuyen'!M34+'[7]10-ChuChuyen'!M34+'[8]10-ChuChuyen'!M34+'[9]10-ChuChuyen'!M34+'[10]10-ChuChuyen'!M34+'[11]10-ChuChuyen'!M34+'[12]10-ChuChuyen'!M34+'[13]10-ChuChuyen'!M34+'[14]10-ChuChuyen'!M34+'[15]10-ChuChuyen'!M34</f>
        <v>0</v>
      </c>
      <c r="N34" s="479">
        <f>'[2]10-ChuChuyen'!N34+'[3]10-ChuChuyen'!N34+'[4]10-ChuChuyen'!N34+'[5]10-ChuChuyen'!N34+'[6]10-ChuChuyen'!N34+'[7]10-ChuChuyen'!N34+'[8]10-ChuChuyen'!N34+'[9]10-ChuChuyen'!N34+'[10]10-ChuChuyen'!N34+'[11]10-ChuChuyen'!N34+'[12]10-ChuChuyen'!N34+'[13]10-ChuChuyen'!N34+'[14]10-ChuChuyen'!N34+'[15]10-ChuChuyen'!N34</f>
        <v>0</v>
      </c>
      <c r="O34" s="479">
        <f>'[2]10-ChuChuyen'!O34+'[3]10-ChuChuyen'!O34+'[4]10-ChuChuyen'!O34+'[5]10-ChuChuyen'!O34+'[6]10-ChuChuyen'!O34+'[7]10-ChuChuyen'!O34+'[8]10-ChuChuyen'!O34+'[9]10-ChuChuyen'!O34+'[10]10-ChuChuyen'!O34+'[11]10-ChuChuyen'!O34+'[12]10-ChuChuyen'!O34+'[13]10-ChuChuyen'!O34+'[14]10-ChuChuyen'!O34+'[15]10-ChuChuyen'!O34</f>
        <v>0</v>
      </c>
      <c r="P34" s="479">
        <f>'[2]10-ChuChuyen'!P34+'[3]10-ChuChuyen'!P34+'[4]10-ChuChuyen'!P34+'[5]10-ChuChuyen'!P34+'[6]10-ChuChuyen'!P34+'[7]10-ChuChuyen'!P34+'[8]10-ChuChuyen'!P34+'[9]10-ChuChuyen'!P34+'[10]10-ChuChuyen'!P34+'[11]10-ChuChuyen'!P34+'[12]10-ChuChuyen'!P34+'[13]10-ChuChuyen'!P34+'[14]10-ChuChuyen'!P34+'[15]10-ChuChuyen'!P34</f>
        <v>0</v>
      </c>
      <c r="Q34" s="479">
        <f>'[2]10-ChuChuyen'!Q34+'[3]10-ChuChuyen'!Q34+'[4]10-ChuChuyen'!Q34+'[5]10-ChuChuyen'!Q34+'[6]10-ChuChuyen'!Q34+'[7]10-ChuChuyen'!Q34+'[8]10-ChuChuyen'!Q34+'[9]10-ChuChuyen'!Q34+'[10]10-ChuChuyen'!Q34+'[11]10-ChuChuyen'!Q34+'[12]10-ChuChuyen'!Q34+'[13]10-ChuChuyen'!Q34+'[14]10-ChuChuyen'!Q34+'[15]10-ChuChuyen'!Q34</f>
        <v>0</v>
      </c>
      <c r="R34" s="479">
        <f>'[2]10-ChuChuyen'!R34+'[3]10-ChuChuyen'!R34+'[4]10-ChuChuyen'!R34+'[5]10-ChuChuyen'!R34+'[6]10-ChuChuyen'!R34+'[7]10-ChuChuyen'!R34+'[8]10-ChuChuyen'!R34+'[9]10-ChuChuyen'!R34+'[10]10-ChuChuyen'!R34+'[11]10-ChuChuyen'!R34+'[12]10-ChuChuyen'!R34+'[13]10-ChuChuyen'!R34+'[14]10-ChuChuyen'!R34+'[15]10-ChuChuyen'!R34</f>
        <v>0</v>
      </c>
      <c r="S34" s="479">
        <f>'[2]10-ChuChuyen'!S34+'[3]10-ChuChuyen'!S34+'[4]10-ChuChuyen'!S34+'[5]10-ChuChuyen'!S34+'[6]10-ChuChuyen'!S34+'[7]10-ChuChuyen'!S34+'[8]10-ChuChuyen'!S34+'[9]10-ChuChuyen'!S34+'[10]10-ChuChuyen'!S34+'[11]10-ChuChuyen'!S34+'[12]10-ChuChuyen'!S34+'[13]10-ChuChuyen'!S34+'[14]10-ChuChuyen'!S34+'[15]10-ChuChuyen'!S34</f>
        <v>0</v>
      </c>
      <c r="T34" s="479">
        <f>'[2]10-ChuChuyen'!T34+'[3]10-ChuChuyen'!T34+'[4]10-ChuChuyen'!T34+'[5]10-ChuChuyen'!T34+'[6]10-ChuChuyen'!T34+'[7]10-ChuChuyen'!T34+'[8]10-ChuChuyen'!T34+'[9]10-ChuChuyen'!T34+'[10]10-ChuChuyen'!T34+'[11]10-ChuChuyen'!T34+'[12]10-ChuChuyen'!T34+'[13]10-ChuChuyen'!T34+'[14]10-ChuChuyen'!T34+'[15]10-ChuChuyen'!T34</f>
        <v>0</v>
      </c>
      <c r="U34" s="479">
        <f>'[2]10-ChuChuyen'!U34+'[3]10-ChuChuyen'!U34+'[4]10-ChuChuyen'!U34+'[5]10-ChuChuyen'!U34+'[6]10-ChuChuyen'!U34+'[7]10-ChuChuyen'!U34+'[8]10-ChuChuyen'!U34+'[9]10-ChuChuyen'!U34+'[10]10-ChuChuyen'!U34+'[11]10-ChuChuyen'!U34+'[12]10-ChuChuyen'!U34+'[13]10-ChuChuyen'!U34+'[14]10-ChuChuyen'!U34+'[15]10-ChuChuyen'!U34</f>
        <v>0</v>
      </c>
      <c r="V34" s="479">
        <f>'[2]10-ChuChuyen'!V34+'[3]10-ChuChuyen'!V34+'[4]10-ChuChuyen'!V34+'[5]10-ChuChuyen'!V34+'[6]10-ChuChuyen'!V34+'[7]10-ChuChuyen'!V34+'[8]10-ChuChuyen'!V34+'[9]10-ChuChuyen'!V34+'[10]10-ChuChuyen'!V34+'[11]10-ChuChuyen'!V34+'[12]10-ChuChuyen'!V34+'[13]10-ChuChuyen'!V34+'[14]10-ChuChuyen'!V34+'[15]10-ChuChuyen'!V34</f>
        <v>0</v>
      </c>
      <c r="W34" s="479">
        <f>'[2]10-ChuChuyen'!W34+'[3]10-ChuChuyen'!W34+'[4]10-ChuChuyen'!W34+'[5]10-ChuChuyen'!W34+'[6]10-ChuChuyen'!W34+'[7]10-ChuChuyen'!W34+'[8]10-ChuChuyen'!W34+'[9]10-ChuChuyen'!W34+'[10]10-ChuChuyen'!W34+'[11]10-ChuChuyen'!W34+'[12]10-ChuChuyen'!W34+'[13]10-ChuChuyen'!W34+'[14]10-ChuChuyen'!W34+'[15]10-ChuChuyen'!W34</f>
        <v>0</v>
      </c>
      <c r="X34" s="479">
        <f>'[2]10-ChuChuyen'!X34+'[3]10-ChuChuyen'!X34+'[4]10-ChuChuyen'!X34+'[5]10-ChuChuyen'!X34+'[6]10-ChuChuyen'!X34+'[7]10-ChuChuyen'!X34+'[8]10-ChuChuyen'!X34+'[9]10-ChuChuyen'!X34+'[10]10-ChuChuyen'!X34+'[11]10-ChuChuyen'!X34+'[12]10-ChuChuyen'!X34+'[13]10-ChuChuyen'!X34+'[14]10-ChuChuyen'!X34+'[15]10-ChuChuyen'!X34</f>
        <v>0</v>
      </c>
      <c r="Y34" s="479">
        <f>'[2]10-ChuChuyen'!Y34+'[3]10-ChuChuyen'!Y34+'[4]10-ChuChuyen'!Y34+'[5]10-ChuChuyen'!Y34+'[6]10-ChuChuyen'!Y34+'[7]10-ChuChuyen'!Y34+'[8]10-ChuChuyen'!Y34+'[9]10-ChuChuyen'!Y34+'[10]10-ChuChuyen'!Y34+'[11]10-ChuChuyen'!Y34+'[12]10-ChuChuyen'!Y34+'[13]10-ChuChuyen'!Y34+'[14]10-ChuChuyen'!Y34+'[15]10-ChuChuyen'!Y34</f>
        <v>0</v>
      </c>
      <c r="Z34" s="479">
        <f>'[2]10-ChuChuyen'!Z34+'[3]10-ChuChuyen'!Z34+'[4]10-ChuChuyen'!Z34+'[5]10-ChuChuyen'!Z34+'[6]10-ChuChuyen'!Z34+'[7]10-ChuChuyen'!Z34+'[8]10-ChuChuyen'!Z34+'[9]10-ChuChuyen'!Z34+'[10]10-ChuChuyen'!Z34+'[11]10-ChuChuyen'!Z34+'[12]10-ChuChuyen'!Z34+'[13]10-ChuChuyen'!Z34+'[14]10-ChuChuyen'!Z34+'[15]10-ChuChuyen'!Z34</f>
        <v>0</v>
      </c>
      <c r="AA34" s="479">
        <f>'[2]10-ChuChuyen'!AA34+'[3]10-ChuChuyen'!AA34+'[4]10-ChuChuyen'!AA34+'[5]10-ChuChuyen'!AA34+'[6]10-ChuChuyen'!AA34+'[7]10-ChuChuyen'!AA34+'[8]10-ChuChuyen'!AA34+'[9]10-ChuChuyen'!AA34+'[10]10-ChuChuyen'!AA34+'[11]10-ChuChuyen'!AA34+'[12]10-ChuChuyen'!AA34+'[13]10-ChuChuyen'!AA34+'[14]10-ChuChuyen'!AA34+'[15]10-ChuChuyen'!AA34</f>
        <v>0</v>
      </c>
      <c r="AB34" s="479">
        <f>'[2]10-ChuChuyen'!AB34+'[3]10-ChuChuyen'!AB34+'[4]10-ChuChuyen'!AB34+'[5]10-ChuChuyen'!AB34+'[6]10-ChuChuyen'!AB34+'[7]10-ChuChuyen'!AB34+'[8]10-ChuChuyen'!AB34+'[9]10-ChuChuyen'!AB34+'[10]10-ChuChuyen'!AB34+'[11]10-ChuChuyen'!AB34+'[12]10-ChuChuyen'!AB34+'[13]10-ChuChuyen'!AB34+'[14]10-ChuChuyen'!AB34+'[15]10-ChuChuyen'!AB34</f>
        <v>0</v>
      </c>
      <c r="AC34" s="479">
        <f>'[2]10-ChuChuyen'!AC34+'[3]10-ChuChuyen'!AC34+'[4]10-ChuChuyen'!AC34+'[5]10-ChuChuyen'!AC34+'[6]10-ChuChuyen'!AC34+'[7]10-ChuChuyen'!AC34+'[8]10-ChuChuyen'!AC34+'[9]10-ChuChuyen'!AC34+'[10]10-ChuChuyen'!AC34+'[11]10-ChuChuyen'!AC34+'[12]10-ChuChuyen'!AC34+'[13]10-ChuChuyen'!AC34+'[14]10-ChuChuyen'!AC34+'[15]10-ChuChuyen'!AC34</f>
        <v>0</v>
      </c>
      <c r="AD34" s="479">
        <f>'[2]10-ChuChuyen'!AD34+'[3]10-ChuChuyen'!AD34+'[4]10-ChuChuyen'!AD34+'[5]10-ChuChuyen'!AD34+'[6]10-ChuChuyen'!AD34+'[7]10-ChuChuyen'!AD34+'[8]10-ChuChuyen'!AD34+'[9]10-ChuChuyen'!AD34+'[10]10-ChuChuyen'!AD34+'[11]10-ChuChuyen'!AD34+'[12]10-ChuChuyen'!AD34+'[13]10-ChuChuyen'!AD34+'[14]10-ChuChuyen'!AD34+'[15]10-ChuChuyen'!AD34</f>
        <v>0</v>
      </c>
      <c r="AE34" s="479"/>
      <c r="AF34" s="435"/>
    </row>
    <row r="35" spans="1:31" s="136" customFormat="1" ht="21.75" customHeight="1">
      <c r="A35" s="188" t="s">
        <v>459</v>
      </c>
      <c r="B35" s="189"/>
      <c r="C35" s="193"/>
      <c r="D35" s="481"/>
      <c r="E35" s="482">
        <f>SUM(E8:E34)</f>
        <v>4222.6156</v>
      </c>
      <c r="F35" s="482">
        <f aca="true" t="shared" si="0" ref="F35:AD35">SUM(F8:F34)</f>
        <v>4690.083199999999</v>
      </c>
      <c r="G35" s="482">
        <f t="shared" si="0"/>
        <v>32089.655350000005</v>
      </c>
      <c r="H35" s="482">
        <f t="shared" si="0"/>
        <v>18187.0867</v>
      </c>
      <c r="I35" s="482">
        <f t="shared" si="0"/>
        <v>15352.327699999998</v>
      </c>
      <c r="J35" s="482">
        <f t="shared" si="0"/>
        <v>0</v>
      </c>
      <c r="K35" s="482">
        <f t="shared" si="0"/>
        <v>549.5595999999999</v>
      </c>
      <c r="L35" s="482">
        <f t="shared" si="0"/>
        <v>0</v>
      </c>
      <c r="M35" s="482">
        <f t="shared" si="0"/>
        <v>93.85360000000001</v>
      </c>
      <c r="N35" s="482">
        <f t="shared" si="0"/>
        <v>1131.60363</v>
      </c>
      <c r="O35" s="482">
        <f t="shared" si="0"/>
        <v>101.7795</v>
      </c>
      <c r="P35" s="482">
        <f t="shared" si="0"/>
        <v>14.536599999999998</v>
      </c>
      <c r="Q35" s="482">
        <f t="shared" si="0"/>
        <v>4.5893</v>
      </c>
      <c r="R35" s="482">
        <f t="shared" si="0"/>
        <v>7.2148</v>
      </c>
      <c r="S35" s="482">
        <f t="shared" si="0"/>
        <v>130.1035</v>
      </c>
      <c r="T35" s="482">
        <f t="shared" si="0"/>
        <v>203.96112</v>
      </c>
      <c r="U35" s="482">
        <f t="shared" si="0"/>
        <v>1424.1611</v>
      </c>
      <c r="V35" s="482">
        <f t="shared" si="0"/>
        <v>63.8735</v>
      </c>
      <c r="W35" s="482">
        <f t="shared" si="0"/>
        <v>4.4151</v>
      </c>
      <c r="X35" s="482">
        <f t="shared" si="0"/>
        <v>66.5881</v>
      </c>
      <c r="Y35" s="482">
        <f t="shared" si="0"/>
        <v>1200.2705999999998</v>
      </c>
      <c r="Z35" s="482">
        <f t="shared" si="0"/>
        <v>17592.6438</v>
      </c>
      <c r="AA35" s="482">
        <f t="shared" si="0"/>
        <v>0</v>
      </c>
      <c r="AB35" s="482">
        <f t="shared" si="0"/>
        <v>0</v>
      </c>
      <c r="AC35" s="482">
        <f t="shared" si="0"/>
        <v>2.38</v>
      </c>
      <c r="AD35" s="482">
        <f t="shared" si="0"/>
        <v>2.1097</v>
      </c>
      <c r="AE35" s="482"/>
    </row>
    <row r="36" spans="1:31" s="156" customFormat="1" ht="21.75" customHeight="1" hidden="1">
      <c r="A36" s="567" t="s">
        <v>407</v>
      </c>
      <c r="B36" s="567"/>
      <c r="C36" s="567"/>
      <c r="D36" s="234"/>
      <c r="E36" s="269"/>
      <c r="F36" s="269">
        <v>2.0967</v>
      </c>
      <c r="G36" s="269">
        <v>3.8632</v>
      </c>
      <c r="H36" s="269"/>
      <c r="I36" s="269"/>
      <c r="J36" s="269"/>
      <c r="K36" s="269">
        <v>1.2787</v>
      </c>
      <c r="L36" s="269"/>
      <c r="M36" s="269"/>
      <c r="N36" s="269"/>
      <c r="O36" s="269">
        <v>50.5275</v>
      </c>
      <c r="P36" s="269">
        <v>5.9893</v>
      </c>
      <c r="Q36" s="269"/>
      <c r="R36" s="269">
        <v>0.0538</v>
      </c>
      <c r="S36" s="269">
        <v>8.2883</v>
      </c>
      <c r="T36" s="269">
        <v>6.2124</v>
      </c>
      <c r="U36" s="269">
        <v>18.5687</v>
      </c>
      <c r="V36" s="269">
        <v>1.2353</v>
      </c>
      <c r="W36" s="269">
        <v>0.2504</v>
      </c>
      <c r="X36" s="269">
        <v>0.0043</v>
      </c>
      <c r="Y36" s="269">
        <v>44.0142</v>
      </c>
      <c r="Z36" s="235"/>
      <c r="AA36" s="235"/>
      <c r="AB36" s="235"/>
      <c r="AC36" s="235"/>
      <c r="AD36" s="235"/>
      <c r="AE36" s="234"/>
    </row>
    <row r="37" spans="1:31" s="156" customFormat="1" ht="21.75" customHeight="1" hidden="1">
      <c r="A37" s="568" t="s">
        <v>408</v>
      </c>
      <c r="B37" s="568"/>
      <c r="C37" s="568"/>
      <c r="D37" s="234"/>
      <c r="E37" s="260">
        <f>E35-E36</f>
        <v>4222.6156</v>
      </c>
      <c r="F37" s="260">
        <f aca="true" t="shared" si="1" ref="F37:AD37">F35-F36</f>
        <v>4687.986499999999</v>
      </c>
      <c r="G37" s="260">
        <f t="shared" si="1"/>
        <v>32085.792150000005</v>
      </c>
      <c r="H37" s="260">
        <f t="shared" si="1"/>
        <v>18187.0867</v>
      </c>
      <c r="I37" s="260">
        <f t="shared" si="1"/>
        <v>15352.327699999998</v>
      </c>
      <c r="J37" s="260">
        <f t="shared" si="1"/>
        <v>0</v>
      </c>
      <c r="K37" s="260">
        <f t="shared" si="1"/>
        <v>548.2809</v>
      </c>
      <c r="L37" s="260">
        <f t="shared" si="1"/>
        <v>0</v>
      </c>
      <c r="M37" s="260">
        <f t="shared" si="1"/>
        <v>93.85360000000001</v>
      </c>
      <c r="N37" s="260">
        <f t="shared" si="1"/>
        <v>1131.60363</v>
      </c>
      <c r="O37" s="260">
        <f t="shared" si="1"/>
        <v>51.251999999999995</v>
      </c>
      <c r="P37" s="260">
        <f t="shared" si="1"/>
        <v>8.547299999999998</v>
      </c>
      <c r="Q37" s="260">
        <f t="shared" si="1"/>
        <v>4.5893</v>
      </c>
      <c r="R37" s="260">
        <f t="shared" si="1"/>
        <v>7.1610000000000005</v>
      </c>
      <c r="S37" s="260">
        <f t="shared" si="1"/>
        <v>121.8152</v>
      </c>
      <c r="T37" s="260">
        <f t="shared" si="1"/>
        <v>197.74872</v>
      </c>
      <c r="U37" s="260">
        <f t="shared" si="1"/>
        <v>1405.5924</v>
      </c>
      <c r="V37" s="260">
        <f t="shared" si="1"/>
        <v>62.6382</v>
      </c>
      <c r="W37" s="260">
        <f t="shared" si="1"/>
        <v>4.1647</v>
      </c>
      <c r="X37" s="260">
        <f t="shared" si="1"/>
        <v>66.5838</v>
      </c>
      <c r="Y37" s="260">
        <f t="shared" si="1"/>
        <v>1156.2563999999998</v>
      </c>
      <c r="Z37" s="260">
        <f t="shared" si="1"/>
        <v>17592.6438</v>
      </c>
      <c r="AA37" s="260">
        <f t="shared" si="1"/>
        <v>0</v>
      </c>
      <c r="AB37" s="260">
        <f t="shared" si="1"/>
        <v>0</v>
      </c>
      <c r="AC37" s="260">
        <f t="shared" si="1"/>
        <v>2.38</v>
      </c>
      <c r="AD37" s="260">
        <f t="shared" si="1"/>
        <v>2.1097</v>
      </c>
      <c r="AE37" s="261"/>
    </row>
    <row r="38" spans="1:31" ht="12.75">
      <c r="A38" s="534" t="s">
        <v>452</v>
      </c>
      <c r="B38" s="534"/>
      <c r="C38" s="534"/>
      <c r="E38" s="131"/>
      <c r="F38" s="534"/>
      <c r="G38" s="534"/>
      <c r="H38" s="534"/>
      <c r="I38" s="534"/>
      <c r="J38" s="564"/>
      <c r="K38" s="564"/>
      <c r="L38" s="564"/>
      <c r="M38" s="564"/>
      <c r="N38" s="564"/>
      <c r="O38" s="564"/>
      <c r="P38" s="132"/>
      <c r="Q38" s="132"/>
      <c r="W38" s="534" t="s">
        <v>455</v>
      </c>
      <c r="X38" s="534"/>
      <c r="Y38" s="534"/>
      <c r="Z38" s="534"/>
      <c r="AA38" s="534"/>
      <c r="AB38" s="534"/>
      <c r="AC38" s="534"/>
      <c r="AD38" s="534"/>
      <c r="AE38" s="534"/>
    </row>
    <row r="39" spans="1:31" s="55" customFormat="1" ht="12.75" customHeight="1">
      <c r="A39" s="500" t="s">
        <v>467</v>
      </c>
      <c r="B39" s="500"/>
      <c r="C39" s="500"/>
      <c r="E39" s="241"/>
      <c r="F39" s="561"/>
      <c r="G39" s="561"/>
      <c r="H39" s="561"/>
      <c r="I39" s="561"/>
      <c r="J39" s="562"/>
      <c r="K39" s="562"/>
      <c r="L39" s="562"/>
      <c r="M39" s="562"/>
      <c r="N39" s="562"/>
      <c r="O39" s="562"/>
      <c r="P39" s="241"/>
      <c r="Q39" s="241"/>
      <c r="W39" s="533" t="s">
        <v>448</v>
      </c>
      <c r="X39" s="533"/>
      <c r="Y39" s="533"/>
      <c r="Z39" s="533"/>
      <c r="AA39" s="533"/>
      <c r="AB39" s="533"/>
      <c r="AC39" s="533"/>
      <c r="AD39" s="533"/>
      <c r="AE39" s="533"/>
    </row>
    <row r="40" spans="1:31" s="55" customFormat="1" ht="12.75" customHeight="1">
      <c r="A40" s="500" t="s">
        <v>468</v>
      </c>
      <c r="B40" s="500"/>
      <c r="C40" s="500"/>
      <c r="E40" s="241"/>
      <c r="F40" s="533"/>
      <c r="G40" s="533"/>
      <c r="H40" s="533"/>
      <c r="I40" s="533"/>
      <c r="J40" s="236"/>
      <c r="M40" s="241"/>
      <c r="N40" s="241"/>
      <c r="O40" s="241"/>
      <c r="P40" s="241"/>
      <c r="Q40" s="241"/>
      <c r="W40" s="258"/>
      <c r="X40" s="258"/>
      <c r="Y40" s="258"/>
      <c r="Z40" s="258"/>
      <c r="AA40" s="258"/>
      <c r="AB40" s="258"/>
      <c r="AC40" s="258"/>
      <c r="AD40" s="258"/>
      <c r="AE40" s="258"/>
    </row>
    <row r="41" spans="1:30" ht="12.75">
      <c r="A41" s="500"/>
      <c r="B41" s="500"/>
      <c r="C41" s="500"/>
      <c r="N41" s="135"/>
      <c r="O41" s="135"/>
      <c r="P41" s="135"/>
      <c r="Q41" s="135"/>
      <c r="AA41" s="135"/>
      <c r="AB41" s="135"/>
      <c r="AC41" s="135"/>
      <c r="AD41" s="135"/>
    </row>
    <row r="43" spans="2:13" ht="12.75"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</row>
  </sheetData>
  <sheetProtection/>
  <mergeCells count="24">
    <mergeCell ref="C1:Z1"/>
    <mergeCell ref="AB1:AE1"/>
    <mergeCell ref="C2:Z2"/>
    <mergeCell ref="AB2:AE2"/>
    <mergeCell ref="D3:AA3"/>
    <mergeCell ref="AB3:AE3"/>
    <mergeCell ref="D4:AA4"/>
    <mergeCell ref="AB4:AE4"/>
    <mergeCell ref="AA5:AE5"/>
    <mergeCell ref="A38:C38"/>
    <mergeCell ref="F38:I38"/>
    <mergeCell ref="W38:AE38"/>
    <mergeCell ref="J38:O38"/>
    <mergeCell ref="A34:B34"/>
    <mergeCell ref="A36:C36"/>
    <mergeCell ref="A37:C37"/>
    <mergeCell ref="B43:M43"/>
    <mergeCell ref="A39:C39"/>
    <mergeCell ref="F39:I39"/>
    <mergeCell ref="W39:AE39"/>
    <mergeCell ref="A40:C40"/>
    <mergeCell ref="F40:I40"/>
    <mergeCell ref="J39:O39"/>
    <mergeCell ref="A41:C41"/>
  </mergeCells>
  <printOptions horizontalCentered="1"/>
  <pageMargins left="0.27" right="0" top="0.65" bottom="0.44" header="0.5" footer="0.17"/>
  <pageSetup firstPageNumber="15" useFirstPageNumber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TTKTDC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 giao nop</dc:title>
  <dc:subject/>
  <dc:creator>Nguyen Thi Hanh</dc:creator>
  <cp:keywords/>
  <dc:description/>
  <cp:lastModifiedBy>Windows User</cp:lastModifiedBy>
  <cp:lastPrinted>2016-02-23T06:56:15Z</cp:lastPrinted>
  <dcterms:created xsi:type="dcterms:W3CDTF">2005-10-19T00:29:01Z</dcterms:created>
  <dcterms:modified xsi:type="dcterms:W3CDTF">2019-02-16T01:55:28Z</dcterms:modified>
  <cp:category/>
  <cp:version/>
  <cp:contentType/>
  <cp:contentStatus/>
</cp:coreProperties>
</file>