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805" firstSheet="3" activeTab="6"/>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'01-TKDD'!$A$1:$R$53</definedName>
    <definedName name="_xlnm.Print_Area" localSheetId="4">'02-NN'!$A$1:$Q$31</definedName>
    <definedName name="_xlnm.Print_Area" localSheetId="5">'03-PhiNN'!$A$1:$R$58</definedName>
    <definedName name="_xlnm.Print_Area" localSheetId="6">'04-DVHC'!$A$1:$U$51</definedName>
    <definedName name="_xlnm.Print_Area" localSheetId="8">'10-ChuChuyen'!$A$1:$AE$41</definedName>
    <definedName name="_xlnm.Print_Area" localSheetId="9">'11-CoCau'!$A$1:$AC$54</definedName>
    <definedName name="_xlnm.Print_Area" localSheetId="10">'12-BienDong'!$A$1:$G$48</definedName>
    <definedName name="_xlnm.Print_Area" localSheetId="11">'13-KHSDD'!$A$1:$L$49</definedName>
    <definedName name="_xlnm.Print_Area" localSheetId="7">'5a-DGCTH'!$A$1:$M$47</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<sst xmlns="http://schemas.openxmlformats.org/spreadsheetml/2006/main" count="1706" uniqueCount="486">
  <si>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</si>
  <si>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</si>
  <si>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</si>
  <si>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</si>
  <si>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</si>
  <si>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</si>
  <si>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</si>
  <si>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</si>
  <si>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</si>
  <si>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</si>
  <si>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</si>
  <si>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</si>
  <si>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</si>
  <si>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</si>
  <si>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</si>
  <si>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</si>
  <si>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</si>
  <si>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</si>
  <si>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</si>
  <si>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</si>
  <si>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</si>
  <si>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</si>
  <si>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</si>
  <si>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</si>
  <si>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</si>
  <si>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</si>
  <si>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</si>
  <si>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</si>
  <si>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</si>
  <si>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</si>
  <si>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</si>
  <si>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</si>
  <si>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</si>
  <si>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</si>
  <si>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</si>
  <si>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</si>
  <si>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</si>
  <si>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</si>
  <si>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</si>
  <si>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</si>
  <si>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</si>
  <si>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</si>
  <si>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</si>
  <si>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</si>
  <si>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</si>
  <si>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</si>
  <si>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</si>
  <si>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</si>
  <si>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</si>
  <si>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</si>
  <si>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</si>
  <si>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</si>
  <si>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</si>
  <si>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</si>
  <si>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</si>
  <si>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</si>
  <si>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</si>
  <si>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</si>
  <si>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</si>
  <si>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</si>
  <si>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</si>
  <si>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</si>
  <si>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</si>
  <si>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</si>
  <si>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</si>
  <si>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</si>
  <si>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</si>
  <si>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</si>
  <si>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</si>
  <si>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</si>
  <si>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</si>
  <si>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</si>
  <si>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</si>
  <si>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</si>
  <si>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</si>
  <si>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</si>
  <si>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</si>
  <si>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</si>
  <si>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</si>
  <si>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</si>
  <si>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</si>
  <si>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</si>
  <si>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</si>
  <si>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</si>
  <si>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</si>
  <si>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</si>
  <si>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</si>
  <si>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</si>
  <si>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</si>
  <si>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</si>
  <si>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</si>
  <si>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</si>
  <si>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</si>
  <si>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</si>
  <si>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</si>
  <si>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</si>
  <si>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</si>
  <si>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</si>
  <si>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</si>
  <si>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</si>
  <si>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</si>
  <si>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</si>
  <si>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</si>
  <si>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</si>
  <si>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</si>
  <si>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</si>
  <si>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</si>
  <si>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</si>
  <si>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</si>
  <si>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</si>
  <si>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</si>
  <si>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</si>
  <si>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</si>
  <si>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</si>
  <si>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</si>
  <si>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</si>
  <si>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</si>
  <si>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</si>
  <si>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</si>
  <si>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</si>
  <si>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</si>
  <si>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</si>
  <si>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</si>
  <si>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</si>
  <si>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</si>
  <si>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</si>
  <si>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</si>
  <si>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</si>
  <si>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</si>
  <si>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</si>
  <si>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</si>
  <si>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</si>
  <si>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</si>
  <si>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</si>
  <si>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</si>
  <si>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</si>
  <si>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</si>
  <si>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</si>
  <si>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</si>
  <si>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</si>
  <si>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</si>
  <si>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</si>
  <si>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</si>
  <si>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</si>
  <si>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</si>
  <si>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</si>
  <si>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</si>
  <si>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</si>
  <si>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</si>
  <si>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</si>
  <si>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</si>
  <si>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</si>
  <si>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</si>
  <si>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</si>
  <si>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</si>
  <si>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</si>
  <si>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</si>
  <si>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</si>
  <si>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</si>
  <si>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</si>
  <si>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</si>
  <si>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</si>
  <si>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</si>
  <si>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</si>
  <si>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</si>
  <si>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</si>
  <si>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</si>
  <si>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</si>
  <si>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</si>
  <si>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</si>
  <si>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</si>
  <si>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</si>
  <si>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</si>
  <si>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</si>
  <si>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</si>
  <si>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</si>
  <si>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</si>
  <si>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</si>
  <si>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</si>
  <si>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</si>
  <si>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</si>
  <si>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</si>
  <si>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</si>
  <si>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</si>
  <si>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</si>
  <si>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</si>
  <si>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</si>
  <si>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</si>
  <si>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</si>
  <si>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</si>
  <si>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</si>
  <si>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</si>
  <si>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</si>
  <si>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</si>
  <si>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</si>
  <si>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</si>
  <si>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</si>
  <si>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</si>
  <si>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</si>
  <si>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</si>
  <si>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</si>
  <si>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</si>
  <si>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</si>
  <si>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</si>
  <si>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</si>
  <si>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</si>
  <si>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</si>
  <si>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</si>
  <si>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</si>
  <si>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</si>
  <si>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</si>
  <si>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</si>
  <si>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</si>
  <si>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</si>
  <si>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</si>
  <si>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</si>
  <si>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</si>
  <si>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</si>
  <si>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</si>
  <si>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</si>
  <si>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</si>
  <si>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</si>
  <si>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</si>
  <si>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</si>
  <si>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</si>
  <si>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</si>
  <si>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</si>
  <si>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</si>
  <si>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</si>
  <si>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</si>
  <si>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</si>
  <si>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</si>
  <si>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</si>
  <si>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</si>
  <si>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</si>
  <si>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</si>
  <si>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</si>
  <si>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</si>
  <si>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</si>
  <si>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</si>
  <si>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</si>
  <si>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</si>
  <si>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</si>
  <si>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</si>
  <si>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</si>
  <si>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</si>
  <si>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</si>
  <si>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</si>
  <si>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</si>
  <si>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</si>
  <si>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</si>
  <si>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</si>
  <si>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</si>
  <si>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</si>
  <si>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</si>
  <si>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</si>
  <si>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</si>
  <si>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</si>
  <si>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</si>
  <si>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</si>
  <si>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</si>
  <si>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</si>
  <si>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</si>
  <si>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</si>
  <si>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</si>
  <si>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</si>
  <si>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</si>
  <si>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</si>
  <si>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</si>
  <si>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</si>
  <si>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</si>
  <si>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</si>
  <si>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</si>
  <si>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</si>
  <si>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</si>
  <si>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</si>
  <si>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</si>
  <si>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</si>
  <si>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</si>
  <si>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</si>
  <si>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</si>
  <si>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</si>
  <si>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</si>
  <si>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</si>
  <si>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</si>
  <si>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</si>
  <si>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</si>
  <si>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</si>
  <si>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</si>
  <si>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</si>
  <si>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</si>
  <si>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</si>
  <si>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</si>
  <si>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</si>
  <si>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</si>
  <si>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(17)</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</si>
  <si>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</si>
  <si>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</si>
  <si>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</si>
  <si>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</si>
  <si>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</si>
  <si>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</si>
  <si>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</si>
  <si>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</si>
  <si>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</si>
  <si>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</si>
  <si>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</si>
  <si>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</si>
  <si>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</si>
  <si>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</si>
  <si>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</si>
  <si>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</si>
  <si>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</si>
  <si>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</si>
  <si>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</si>
  <si>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</si>
  <si>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</si>
  <si>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</si>
  <si>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</si>
  <si>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</si>
  <si>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</si>
  <si>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</si>
  <si>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       Đơn vị báo cáo:</t>
  </si>
  <si>
    <t xml:space="preserve">Biểu 13/TKĐĐ </t>
  </si>
  <si>
    <t xml:space="preserve"> SO SÁNH HIỆN TRẠNG SỬ DỤNG ĐẤT VÀ KẾ HOẠCH SỬ DỤNG ĐẤT TRONG KỲ QUY HOẠCH</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</si>
  <si>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</si>
  <si>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</si>
  <si>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</si>
  <si>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</si>
  <si>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</si>
  <si>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</si>
  <si>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</si>
  <si>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</si>
  <si>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</si>
  <si>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</si>
  <si>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</si>
  <si>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</si>
  <si>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</si>
  <si>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</si>
  <si>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</si>
  <si>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</si>
  <si>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</si>
  <si>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</si>
  <si>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</si>
  <si>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</si>
  <si>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</si>
  <si>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</si>
  <si>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</si>
  <si>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</si>
  <si>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</si>
  <si>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</si>
  <si>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</si>
  <si>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</si>
  <si>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</si>
  <si>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</si>
  <si>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</si>
  <si>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</si>
  <si>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</si>
  <si>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</si>
  <si>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</si>
  <si>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</si>
  <si>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</si>
  <si>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</si>
  <si>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</si>
  <si>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</si>
  <si>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</si>
  <si>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</si>
  <si>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</si>
  <si>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</si>
  <si>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</si>
  <si>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</si>
  <si>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</si>
  <si>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</si>
  <si>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</si>
  <si>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</si>
  <si>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</si>
  <si>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</si>
  <si>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</si>
  <si>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</si>
  <si>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</si>
  <si>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</si>
  <si>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</si>
  <si>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</si>
  <si>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</si>
  <si>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</si>
  <si>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</si>
  <si>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</si>
  <si>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</si>
  <si>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</si>
  <si>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</si>
  <si>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</si>
  <si>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</si>
  <si>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</si>
  <si>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</si>
  <si>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</si>
  <si>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</si>
  <si>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</si>
  <si>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</si>
  <si>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</si>
  <si>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</si>
  <si>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</si>
  <si>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</si>
  <si>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</si>
  <si>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</si>
  <si>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</si>
  <si>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</si>
  <si>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</si>
  <si>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</si>
  <si>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</si>
  <si>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</si>
  <si>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</si>
  <si>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</si>
  <si>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</si>
  <si>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</si>
  <si>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</si>
  <si>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Đất trồng lúa</t>
  </si>
  <si>
    <t xml:space="preserve">Đất xây dựng trụ sở cơ quan </t>
  </si>
  <si>
    <t>Đất quốc phòng</t>
  </si>
  <si>
    <t>Đất an ninh</t>
  </si>
  <si>
    <t>Đất sản xuất, kinh doanh phi nông nghiệp</t>
  </si>
  <si>
    <t>(18)</t>
  </si>
  <si>
    <t>(19)</t>
  </si>
  <si>
    <t>(20)</t>
  </si>
  <si>
    <t>(21)</t>
  </si>
  <si>
    <t>An Viễn</t>
  </si>
  <si>
    <t>Bắc Sơn</t>
  </si>
  <si>
    <t>Bàu Hàm</t>
  </si>
  <si>
    <t>Bình Minh</t>
  </si>
  <si>
    <t>Cây Gáo</t>
  </si>
  <si>
    <t>Đồi 61</t>
  </si>
  <si>
    <t>Đông Hòa</t>
  </si>
  <si>
    <t>Giang Điền</t>
  </si>
  <si>
    <t>Hố Nai 3</t>
  </si>
  <si>
    <t>Hưng Thịnh</t>
  </si>
  <si>
    <t>Quảng Tiến</t>
  </si>
  <si>
    <t>Sông Thao</t>
  </si>
  <si>
    <t>Sông Trầu</t>
  </si>
  <si>
    <t>Tây Hòa</t>
  </si>
  <si>
    <t>Thanh Bình</t>
  </si>
  <si>
    <t>Trung Hòa</t>
  </si>
  <si>
    <t>TT. Trảng Bom</t>
  </si>
  <si>
    <t>Huyện: Trảng Bom</t>
  </si>
  <si>
    <t xml:space="preserve">        Huyện: Trảng Bom</t>
  </si>
  <si>
    <t>(6) = (4) - (5)</t>
  </si>
  <si>
    <t>Phòng Tài nguyên và Môi trường huyện Trảng Bom</t>
  </si>
  <si>
    <t>So sánh diện tích chuyển mục đích giữa số liệu thống kê, kiểm kê đất đai với số liệu quy hoạch, kế hoạch sử dụng đất giữa năm 2016 với năm 2015</t>
  </si>
  <si>
    <t>ok</t>
  </si>
  <si>
    <t>hghj'</t>
  </si>
  <si>
    <t>bhbk</t>
  </si>
  <si>
    <t>vdvxv</t>
  </si>
  <si>
    <t>đầ</t>
  </si>
  <si>
    <t>àđà</t>
  </si>
  <si>
    <t>jhbhjvkh</t>
  </si>
  <si>
    <t>hbkhbk</t>
  </si>
  <si>
    <t>fgfghfgh</t>
  </si>
  <si>
    <t xml:space="preserve">            Huyện: Trảng Bom</t>
  </si>
  <si>
    <t xml:space="preserve">       Tỉnh: Đồng Nai</t>
  </si>
  <si>
    <t xml:space="preserve">  (Đến ngày 31/12/2018)</t>
  </si>
  <si>
    <t>Ngày        tháng        năm 2019</t>
  </si>
  <si>
    <t>Ngày      tháng      năm 2019</t>
  </si>
  <si>
    <t>Ngày          tháng          năm 2019</t>
  </si>
  <si>
    <t xml:space="preserve"> (Đến ngày 31/12/2018)</t>
  </si>
  <si>
    <t>(Từ ngày 01/01/2018 đến ngày 31/12/2018)</t>
  </si>
  <si>
    <t>Năm 2017</t>
  </si>
  <si>
    <t>Diện tích năm 2018</t>
  </si>
  <si>
    <t>Ngày      tháng      năm  2019</t>
  </si>
  <si>
    <t xml:space="preserve">    Ngày     tháng       năm 2019</t>
  </si>
  <si>
    <t>Năm 2018 so với năm 2017</t>
  </si>
  <si>
    <t>Diện tích   Năm 2018</t>
  </si>
  <si>
    <t>So với năm 2017</t>
  </si>
  <si>
    <t>Diện tích 
năm 2017</t>
  </si>
  <si>
    <t>Ngày       tháng        năm 2019</t>
  </si>
  <si>
    <t xml:space="preserve">   (Đến ngày 31/12/2018)</t>
  </si>
  <si>
    <t>Ủy ban nhân dân huyện Trảng Bom</t>
  </si>
  <si>
    <t>Đơn vị thực hiện</t>
  </si>
  <si>
    <t xml:space="preserve">Văn phòng Đăng ký Đất đai tỉnh Đồng Nai </t>
  </si>
  <si>
    <t>Phó Giám đốc
NGUYỄN ĐÌNH NGHĨA</t>
  </si>
  <si>
    <t>Phó Giám đốc
NGUYỄN ĐÌNH NGHĨA</t>
  </si>
  <si>
    <t xml:space="preserve">Văn phòng Đăng ký Đất đai tỉnh Đồng Nai
Phó Giám đốc
NGUYỄN ĐÌNH NGHĨA </t>
  </si>
  <si>
    <t xml:space="preserve">Phó Giám đốc
NGUYỄN ĐÌNH NGHĨA </t>
  </si>
  <si>
    <t xml:space="preserve">Đơn vị thực hiện </t>
  </si>
  <si>
    <t xml:space="preserve">Văn phòng Đăng ký Đất đai tỉnh Đồng Nai  </t>
  </si>
  <si>
    <t xml:space="preserve">Phó Giám đốc
NGUYỄN ĐÌNH NGHĨA 
</t>
  </si>
  <si>
    <t xml:space="preserve">    Ngày        tháng       năm 2019</t>
  </si>
  <si>
    <t xml:space="preserve">Ngày        tháng        năm 2019    </t>
  </si>
  <si>
    <t>Tổng diện tích đất của đơn vị hành chính
 (1+2+3)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</si>
</sst>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 \ \ "/>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0_);\(0\)"/>
    <numFmt numFmtId="178" formatCode="\(#\)"/>
    <numFmt numFmtId="179" formatCode="_(* #,##0.0000_);_(* \(#,##0.0000\);_(* &quot;-&quot;??_);_(@_)"/>
    <numFmt numFmtId="180" formatCode="#,##0;[Red]#,##0"/>
    <numFmt numFmtId="181" formatCode="#,##0.0000_);\(#,##0.0000\)"/>
    <numFmt numFmtId="182" formatCode="_(* #,##0.0000_);_(* \(#,##0.0000\);_(* &quot;-&quot;????_);_(@_)"/>
    <numFmt numFmtId="183" formatCode="_(* #,##0.00000_);_(* \(#,##0.00000\);_(* &quot;-&quot;?????_);_(@_)"/>
    <numFmt numFmtId="184" formatCode="_(* #,##0.0_);_(* \(#,##0.0\);_(* &quot;-&quot;?_);_(@_)"/>
    <numFmt numFmtId="185" formatCode="_(* #,##0.0000_);_(* \(#,##0.0000\);_(* &quot;-&quot;?_);_(@_)"/>
    <numFmt numFmtId="186" formatCode="_(* #,##0_);_(* \(#,##0\);_(* &quot;-&quot;?_);_(@_)"/>
    <numFmt numFmtId="187" formatCode="_(* #,##0.00_);_(* \(#,##0.00\);_(* &quot;-&quot;?_);_(@_)"/>
    <numFmt numFmtId="188" formatCode="_(* #,##0.000_);_(* \(#,##0.000\);_(* &quot;-&quot;?_);_(@_)"/>
    <numFmt numFmtId="189" formatCode="_(* #,##0.000_);_(* \(#,##0.000\);_(* &quot;-&quot;??_);_(@_)"/>
    <numFmt numFmtId="190" formatCode="_(* #,##0.0_);_(* \(#,##0.0\);_(* &quot;-&quot;??_);_(@_)"/>
  </numFmts>
  <fonts count="121">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sz val="7"/>
      <name val="Times New Roman"/>
      <family val="1"/>
    </font>
    <font>
      <u val="single"/>
      <sz val="11"/>
      <name val="Arial"/>
      <family val="2"/>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10"/>
      <color indexed="8"/>
      <name val="Times New Roman"/>
      <family val="1"/>
    </font>
    <font>
      <b/>
      <sz val="10"/>
      <color indexed="8"/>
      <name val="Times New Roman"/>
      <family val="1"/>
    </font>
    <font>
      <b/>
      <i/>
      <sz val="10"/>
      <color indexed="8"/>
      <name val="Times New Roman"/>
      <family val="1"/>
    </font>
    <font>
      <sz val="9"/>
      <color indexed="8"/>
      <name val="Times New Roman"/>
      <family val="1"/>
    </font>
    <font>
      <sz val="12"/>
      <color indexed="8"/>
      <name val="Times New Roman"/>
      <family val="1"/>
    </font>
    <font>
      <sz val="8"/>
      <color indexed="8"/>
      <name val="Times New Roman"/>
      <family val="1"/>
    </font>
    <font>
      <sz val="11"/>
      <color indexed="10"/>
      <name val="Times New Roman"/>
      <family val="1"/>
    </font>
    <font>
      <sz val="11"/>
      <color indexed="8"/>
      <name val="Times New Roman"/>
      <family val="1"/>
    </font>
    <font>
      <b/>
      <sz val="11"/>
      <color indexed="8"/>
      <name val="Times New Roman"/>
      <family val="1"/>
    </font>
    <font>
      <b/>
      <sz val="11"/>
      <color indexed="10"/>
      <name val="Times New Roman"/>
      <family val="1"/>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10"/>
      <color theme="1"/>
      <name val="Times New Roman"/>
      <family val="1"/>
    </font>
    <font>
      <b/>
      <sz val="10"/>
      <color theme="1"/>
      <name val="Times New Roman"/>
      <family val="1"/>
    </font>
    <font>
      <b/>
      <i/>
      <sz val="10"/>
      <color theme="1"/>
      <name val="Times New Roman"/>
      <family val="1"/>
    </font>
    <font>
      <sz val="9"/>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b/>
      <sz val="12"/>
      <color theme="1"/>
      <name val="Times New Roman"/>
      <family val="1"/>
    </font>
    <font>
      <b/>
      <u val="single"/>
      <sz val="12"/>
      <color theme="1"/>
      <name val="Times New Roman"/>
      <family val="1"/>
    </font>
    <font>
      <b/>
      <sz val="8"/>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0" applyFont="0" applyFill="0" applyBorder="0" applyAlignment="0" applyProtection="0"/>
    <xf numFmtId="0" fontId="1" fillId="0" borderId="0" applyFont="0" applyFill="0" applyBorder="0" applyAlignment="0" applyProtection="0"/>
    <xf numFmtId="173"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4"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7" borderId="0" applyNumberFormat="0" applyBorder="0" applyAlignment="0" applyProtection="0"/>
    <xf numFmtId="0" fontId="98" fillId="4" borderId="0" applyNumberFormat="0" applyBorder="0" applyAlignment="0" applyProtection="0"/>
    <xf numFmtId="0" fontId="99" fillId="7"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0" borderId="0" applyNumberFormat="0" applyBorder="0" applyAlignment="0" applyProtection="0"/>
    <xf numFmtId="0" fontId="99" fillId="7" borderId="0" applyNumberFormat="0" applyBorder="0" applyAlignment="0" applyProtection="0"/>
    <xf numFmtId="0" fontId="99" fillId="3" borderId="0" applyNumberFormat="0" applyBorder="0" applyAlignment="0" applyProtection="0"/>
    <xf numFmtId="0" fontId="99" fillId="13"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100" fillId="17" borderId="0" applyNumberFormat="0" applyBorder="0" applyAlignment="0" applyProtection="0"/>
    <xf numFmtId="0" fontId="21" fillId="18" borderId="1" applyNumberFormat="0" applyAlignment="0" applyProtection="0"/>
    <xf numFmtId="0" fontId="3" fillId="0" borderId="0">
      <alignment/>
      <protection/>
    </xf>
    <xf numFmtId="0" fontId="10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2"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3"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4"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21" borderId="9" applyNumberFormat="0" applyFont="0" applyAlignment="0" applyProtection="0"/>
    <xf numFmtId="0" fontId="105"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72"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06"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73" fontId="0" fillId="0" borderId="0" applyFont="0" applyFill="0" applyBorder="0" applyAlignment="0" applyProtection="0"/>
    <xf numFmtId="174" fontId="0"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0" fontId="16" fillId="0" borderId="0">
      <alignment/>
      <protection/>
    </xf>
    <xf numFmtId="0" fontId="0" fillId="0" borderId="0">
      <alignment/>
      <protection/>
    </xf>
  </cellStyleXfs>
  <cellXfs count="604">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5">
      <alignment/>
      <protection/>
    </xf>
    <xf numFmtId="0" fontId="0" fillId="0" borderId="0" xfId="80" applyFont="1" applyFill="1" applyAlignment="1">
      <alignment horizontal="left"/>
      <protection/>
    </xf>
    <xf numFmtId="0" fontId="28" fillId="0" borderId="0" xfId="80" applyFont="1" applyFill="1" applyAlignment="1">
      <alignment horizontal="center"/>
      <protection/>
    </xf>
    <xf numFmtId="0" fontId="39" fillId="0" borderId="0" xfId="80" applyFont="1" applyFill="1" applyAlignment="1">
      <alignment horizontal="center"/>
      <protection/>
    </xf>
    <xf numFmtId="0" fontId="0" fillId="0" borderId="0" xfId="80" applyFont="1" applyFill="1">
      <alignment/>
      <protection/>
    </xf>
    <xf numFmtId="0" fontId="0" fillId="0" borderId="0" xfId="80" applyFont="1" applyFill="1">
      <alignment/>
      <protection/>
    </xf>
    <xf numFmtId="0" fontId="28" fillId="0" borderId="0" xfId="80" applyFont="1" applyFill="1" applyAlignment="1">
      <alignment horizontal="center"/>
      <protection/>
    </xf>
    <xf numFmtId="0" fontId="0" fillId="0" borderId="0" xfId="80" applyFont="1" applyFill="1" applyAlignment="1">
      <alignment horizontal="center"/>
      <protection/>
    </xf>
    <xf numFmtId="0" fontId="0" fillId="0" borderId="0" xfId="80" applyFont="1" applyFill="1" applyAlignment="1">
      <alignment horizontal="center"/>
      <protection/>
    </xf>
    <xf numFmtId="0" fontId="34" fillId="0" borderId="0" xfId="80" applyFont="1" applyFill="1">
      <alignment/>
      <protection/>
    </xf>
    <xf numFmtId="0" fontId="34" fillId="0" borderId="0" xfId="80" applyFont="1" applyFill="1" applyBorder="1" applyAlignment="1">
      <alignment horizontal="center"/>
      <protection/>
    </xf>
    <xf numFmtId="0" fontId="34" fillId="0" borderId="0" xfId="80" applyFont="1" applyFill="1" applyBorder="1" applyAlignment="1">
      <alignment/>
      <protection/>
    </xf>
    <xf numFmtId="0" fontId="34" fillId="0" borderId="0" xfId="80" applyFont="1" applyFill="1" applyAlignment="1">
      <alignment vertical="top"/>
      <protection/>
    </xf>
    <xf numFmtId="0" fontId="28" fillId="0" borderId="0" xfId="80" applyFont="1" applyFill="1" applyAlignment="1">
      <alignment vertical="center" wrapText="1"/>
      <protection/>
    </xf>
    <xf numFmtId="0" fontId="34" fillId="0" borderId="0" xfId="80" applyFont="1" applyFill="1" applyAlignment="1">
      <alignment vertical="center" wrapText="1"/>
      <protection/>
    </xf>
    <xf numFmtId="0" fontId="5" fillId="0" borderId="0" xfId="80" applyFont="1" applyFill="1">
      <alignment/>
      <protection/>
    </xf>
    <xf numFmtId="0" fontId="0" fillId="0" borderId="0" xfId="80" applyFont="1" applyFill="1" applyBorder="1">
      <alignment/>
      <protection/>
    </xf>
    <xf numFmtId="0" fontId="30" fillId="0" borderId="0" xfId="80" applyFont="1" applyFill="1" applyAlignment="1">
      <alignment horizontal="left"/>
      <protection/>
    </xf>
    <xf numFmtId="0" fontId="30" fillId="0" borderId="0" xfId="80" applyFont="1" applyFill="1" applyAlignment="1">
      <alignment horizontal="centerContinuous"/>
      <protection/>
    </xf>
    <xf numFmtId="0" fontId="26" fillId="0" borderId="0" xfId="80" applyFont="1" applyFill="1" applyBorder="1" applyAlignment="1">
      <alignment/>
      <protection/>
    </xf>
    <xf numFmtId="0" fontId="18" fillId="0" borderId="0" xfId="80" applyFont="1" applyFill="1" applyAlignment="1">
      <alignment horizontal="center" vertical="center"/>
      <protection/>
    </xf>
    <xf numFmtId="0" fontId="5" fillId="0" borderId="0" xfId="80" applyFont="1" applyFill="1" applyAlignment="1">
      <alignment vertical="justify"/>
      <protection/>
    </xf>
    <xf numFmtId="0" fontId="33" fillId="0" borderId="0" xfId="80" applyFont="1" applyFill="1" applyBorder="1" applyAlignment="1">
      <alignment horizontal="center"/>
      <protection/>
    </xf>
    <xf numFmtId="0" fontId="33" fillId="0" borderId="0" xfId="80" applyFont="1" applyFill="1" applyAlignment="1">
      <alignment horizontal="center" wrapText="1"/>
      <protection/>
    </xf>
    <xf numFmtId="0" fontId="34" fillId="0" borderId="0" xfId="80" applyFont="1" applyFill="1" applyAlignment="1">
      <alignment horizontal="center"/>
      <protection/>
    </xf>
    <xf numFmtId="0" fontId="38" fillId="0" borderId="0" xfId="80" applyFont="1" applyFill="1">
      <alignment/>
      <protection/>
    </xf>
    <xf numFmtId="49" fontId="5" fillId="0" borderId="0" xfId="80" applyNumberFormat="1" applyFont="1" applyFill="1" applyBorder="1">
      <alignment/>
      <protection/>
    </xf>
    <xf numFmtId="49" fontId="5" fillId="0" borderId="4" xfId="80" applyNumberFormat="1" applyFont="1" applyFill="1" applyBorder="1">
      <alignment/>
      <protection/>
    </xf>
    <xf numFmtId="0" fontId="40" fillId="0" borderId="0" xfId="80" applyFont="1" applyFill="1" applyAlignment="1">
      <alignment horizontal="center"/>
      <protection/>
    </xf>
    <xf numFmtId="0" fontId="30" fillId="0" borderId="0" xfId="80" applyFont="1" applyFill="1" applyBorder="1" applyAlignment="1">
      <alignment/>
      <protection/>
    </xf>
    <xf numFmtId="0" fontId="48" fillId="0" borderId="0" xfId="80" applyFont="1" applyFill="1">
      <alignment/>
      <protection/>
    </xf>
    <xf numFmtId="0" fontId="31" fillId="0" borderId="0" xfId="80" applyFont="1" applyFill="1" applyAlignment="1">
      <alignment horizontal="left"/>
      <protection/>
    </xf>
    <xf numFmtId="0" fontId="31" fillId="0" borderId="0" xfId="80" applyFont="1" applyFill="1" applyBorder="1" applyAlignment="1">
      <alignment horizontal="center"/>
      <protection/>
    </xf>
    <xf numFmtId="0" fontId="31" fillId="0" borderId="4" xfId="80" applyFont="1" applyFill="1" applyBorder="1" applyAlignment="1">
      <alignment horizontal="center"/>
      <protection/>
    </xf>
    <xf numFmtId="0" fontId="49" fillId="0" borderId="0" xfId="80" applyFont="1" applyFill="1" applyAlignment="1">
      <alignment/>
      <protection/>
    </xf>
    <xf numFmtId="0" fontId="32" fillId="0" borderId="0" xfId="80" applyFont="1" applyFill="1" applyAlignment="1">
      <alignment/>
      <protection/>
    </xf>
    <xf numFmtId="0" fontId="0" fillId="0" borderId="0" xfId="80" applyFont="1" applyFill="1" applyAlignment="1">
      <alignment/>
      <protection/>
    </xf>
    <xf numFmtId="0" fontId="28" fillId="0" borderId="0" xfId="80" applyFont="1" applyFill="1" applyAlignment="1">
      <alignment/>
      <protection/>
    </xf>
    <xf numFmtId="0" fontId="45" fillId="0" borderId="0" xfId="80" applyFont="1" applyFill="1" applyBorder="1" applyAlignment="1">
      <alignment/>
      <protection/>
    </xf>
    <xf numFmtId="0" fontId="53" fillId="0" borderId="0" xfId="80" applyFont="1" applyFill="1" applyBorder="1" applyAlignment="1">
      <alignment/>
      <protection/>
    </xf>
    <xf numFmtId="0" fontId="53" fillId="0" borderId="0" xfId="80" applyFont="1" applyFill="1" applyAlignment="1">
      <alignment/>
      <protection/>
    </xf>
    <xf numFmtId="43" fontId="0" fillId="0" borderId="0" xfId="53" applyFont="1" applyFill="1" applyBorder="1" applyAlignment="1">
      <alignment vertical="center"/>
    </xf>
    <xf numFmtId="43" fontId="0" fillId="0" borderId="0" xfId="80" applyNumberFormat="1" applyFont="1" applyFill="1" applyBorder="1" applyAlignment="1">
      <alignment vertical="center"/>
      <protection/>
    </xf>
    <xf numFmtId="0" fontId="28" fillId="0" borderId="0" xfId="80" applyFont="1" applyFill="1">
      <alignment/>
      <protection/>
    </xf>
    <xf numFmtId="0" fontId="0" fillId="0" borderId="0" xfId="80" applyFont="1" applyFill="1" applyAlignment="1">
      <alignment horizontal="left"/>
      <protection/>
    </xf>
    <xf numFmtId="0" fontId="38" fillId="0" borderId="0" xfId="80" applyFont="1" applyFill="1">
      <alignment/>
      <protection/>
    </xf>
    <xf numFmtId="0" fontId="27" fillId="0" borderId="0" xfId="80" applyFont="1" applyFill="1">
      <alignment/>
      <protection/>
    </xf>
    <xf numFmtId="0" fontId="38" fillId="0" borderId="15" xfId="80" applyFont="1" applyFill="1" applyBorder="1" applyAlignment="1">
      <alignment horizontal="center" vertical="center" wrapText="1"/>
      <protection/>
    </xf>
    <xf numFmtId="0" fontId="38" fillId="0" borderId="15" xfId="80" applyFont="1" applyFill="1" applyBorder="1">
      <alignment/>
      <protection/>
    </xf>
    <xf numFmtId="0" fontId="57" fillId="0" borderId="0" xfId="80" applyFont="1" applyFill="1" applyBorder="1" applyAlignment="1">
      <alignment vertical="center"/>
      <protection/>
    </xf>
    <xf numFmtId="0" fontId="57" fillId="0" borderId="0" xfId="80" applyFont="1" applyFill="1" applyAlignment="1">
      <alignment vertical="center" wrapText="1"/>
      <protection/>
    </xf>
    <xf numFmtId="0" fontId="0" fillId="0" borderId="0" xfId="80" applyFont="1" applyFill="1" applyAlignment="1">
      <alignment horizontal="left" vertical="center"/>
      <protection/>
    </xf>
    <xf numFmtId="0" fontId="28" fillId="0" borderId="0" xfId="80" applyFont="1" applyFill="1" applyAlignment="1">
      <alignment horizontal="center" vertical="top"/>
      <protection/>
    </xf>
    <xf numFmtId="0" fontId="18" fillId="0" borderId="0" xfId="80" applyFont="1" applyFill="1">
      <alignment/>
      <protection/>
    </xf>
    <xf numFmtId="0" fontId="0" fillId="0" borderId="0" xfId="80" applyFont="1" applyFill="1" applyAlignment="1">
      <alignment vertical="center"/>
      <protection/>
    </xf>
    <xf numFmtId="43" fontId="48" fillId="0" borderId="0" xfId="53" applyNumberFormat="1" applyFont="1" applyFill="1" applyAlignment="1">
      <alignment/>
    </xf>
    <xf numFmtId="0" fontId="5" fillId="0" borderId="0" xfId="80" applyFont="1" applyFill="1" applyAlignment="1">
      <alignment horizontal="left"/>
      <protection/>
    </xf>
    <xf numFmtId="0" fontId="28" fillId="0" borderId="0" xfId="80" applyFont="1" applyFill="1" applyAlignment="1">
      <alignment horizontal="left"/>
      <protection/>
    </xf>
    <xf numFmtId="0" fontId="42" fillId="0" borderId="0" xfId="80" applyFont="1" applyFill="1" applyAlignment="1">
      <alignment/>
      <protection/>
    </xf>
    <xf numFmtId="0" fontId="59" fillId="0" borderId="0" xfId="80" applyFont="1" applyFill="1" applyAlignment="1">
      <alignment/>
      <protection/>
    </xf>
    <xf numFmtId="0" fontId="41" fillId="0" borderId="0" xfId="80" applyFont="1" applyFill="1" applyAlignment="1">
      <alignment/>
      <protection/>
    </xf>
    <xf numFmtId="0" fontId="0" fillId="0" borderId="0" xfId="80" applyFont="1" applyFill="1" applyAlignment="1">
      <alignment/>
      <protection/>
    </xf>
    <xf numFmtId="0" fontId="27" fillId="0" borderId="0" xfId="80" applyFont="1" applyFill="1" applyAlignment="1">
      <alignment horizontal="center" vertical="center"/>
      <protection/>
    </xf>
    <xf numFmtId="0" fontId="0" fillId="0" borderId="0" xfId="0" applyFont="1" applyFill="1" applyAlignment="1">
      <alignment/>
    </xf>
    <xf numFmtId="0" fontId="43" fillId="0" borderId="15" xfId="0" applyFont="1" applyBorder="1" applyAlignment="1">
      <alignment horizontal="center" vertical="center" wrapText="1"/>
    </xf>
    <xf numFmtId="0" fontId="47" fillId="0" borderId="15" xfId="0" applyFont="1" applyBorder="1" applyAlignment="1">
      <alignment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47" fillId="0" borderId="15"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5" xfId="0" applyFont="1" applyBorder="1" applyAlignment="1">
      <alignment horizontal="justify" vertical="center" wrapText="1"/>
    </xf>
    <xf numFmtId="0" fontId="43" fillId="0" borderId="15"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6" xfId="0" applyFont="1" applyBorder="1" applyAlignment="1">
      <alignment horizontal="center" vertical="center" wrapText="1"/>
    </xf>
    <xf numFmtId="0" fontId="47" fillId="0" borderId="17" xfId="0" applyFont="1" applyBorder="1" applyAlignment="1">
      <alignment horizontal="justify" vertical="center" wrapText="1"/>
    </xf>
    <xf numFmtId="0" fontId="47" fillId="0" borderId="17" xfId="0" applyFont="1" applyBorder="1" applyAlignment="1">
      <alignment vertical="center" wrapText="1"/>
    </xf>
    <xf numFmtId="0" fontId="47" fillId="0" borderId="17" xfId="0" applyFont="1" applyBorder="1" applyAlignment="1">
      <alignment horizontal="center" vertical="center" wrapText="1"/>
    </xf>
    <xf numFmtId="0" fontId="60" fillId="0" borderId="14" xfId="0" applyFont="1" applyFill="1" applyBorder="1" applyAlignment="1">
      <alignment horizontal="left" vertical="center"/>
    </xf>
    <xf numFmtId="4" fontId="42" fillId="0" borderId="0" xfId="0" applyNumberFormat="1" applyFont="1" applyAlignment="1">
      <alignment/>
    </xf>
    <xf numFmtId="0" fontId="0" fillId="0" borderId="0" xfId="80" applyFont="1" applyFill="1" applyBorder="1" applyAlignment="1">
      <alignment vertical="center"/>
      <protection/>
    </xf>
    <xf numFmtId="0" fontId="38" fillId="0" borderId="0" xfId="80" applyFont="1" applyFill="1" applyAlignment="1">
      <alignment horizontal="center"/>
      <protection/>
    </xf>
    <xf numFmtId="0" fontId="47" fillId="0" borderId="18" xfId="0" applyFont="1" applyBorder="1" applyAlignment="1">
      <alignment vertical="center" wrapText="1"/>
    </xf>
    <xf numFmtId="0" fontId="43" fillId="0" borderId="18" xfId="0" applyFont="1" applyBorder="1" applyAlignment="1">
      <alignment horizontal="center" vertical="center" wrapText="1"/>
    </xf>
    <xf numFmtId="0" fontId="47" fillId="0" borderId="6" xfId="0" applyFont="1" applyBorder="1" applyAlignment="1">
      <alignment horizontal="center" vertical="center" wrapText="1"/>
    </xf>
    <xf numFmtId="0" fontId="107" fillId="0" borderId="0" xfId="80" applyFont="1" applyFill="1">
      <alignment/>
      <protection/>
    </xf>
    <xf numFmtId="0" fontId="107" fillId="0" borderId="0" xfId="80" applyFont="1" applyFill="1" applyAlignment="1">
      <alignment vertical="center"/>
      <protection/>
    </xf>
    <xf numFmtId="0" fontId="108" fillId="0" borderId="0" xfId="80" applyFont="1" applyFill="1" applyAlignment="1">
      <alignment/>
      <protection/>
    </xf>
    <xf numFmtId="0" fontId="108" fillId="0" borderId="15" xfId="80" applyFont="1" applyFill="1" applyBorder="1" applyAlignment="1">
      <alignment vertical="center"/>
      <protection/>
    </xf>
    <xf numFmtId="0" fontId="109" fillId="0" borderId="15" xfId="80" applyFont="1" applyFill="1" applyBorder="1" applyAlignment="1">
      <alignment vertical="center"/>
      <protection/>
    </xf>
    <xf numFmtId="0" fontId="109" fillId="0" borderId="15" xfId="80" applyFont="1" applyFill="1" applyBorder="1" applyAlignment="1">
      <alignment horizontal="center" vertical="center"/>
      <protection/>
    </xf>
    <xf numFmtId="0" fontId="107" fillId="0" borderId="15" xfId="80" applyFont="1" applyFill="1" applyBorder="1" applyAlignment="1">
      <alignment vertical="center"/>
      <protection/>
    </xf>
    <xf numFmtId="0" fontId="107" fillId="0" borderId="15" xfId="80" applyFont="1" applyFill="1" applyBorder="1" applyAlignment="1">
      <alignment horizontal="center" vertical="center"/>
      <protection/>
    </xf>
    <xf numFmtId="0" fontId="108" fillId="0" borderId="15" xfId="80" applyFont="1" applyFill="1" applyBorder="1" applyAlignment="1">
      <alignment horizontal="center" vertical="center"/>
      <protection/>
    </xf>
    <xf numFmtId="0" fontId="108" fillId="0" borderId="15" xfId="80" applyFont="1" applyFill="1" applyBorder="1" applyAlignment="1">
      <alignment horizontal="right" vertical="center"/>
      <protection/>
    </xf>
    <xf numFmtId="0" fontId="109" fillId="0" borderId="15" xfId="80" applyFont="1" applyFill="1" applyBorder="1" applyAlignment="1">
      <alignment horizontal="right" vertical="center"/>
      <protection/>
    </xf>
    <xf numFmtId="0" fontId="107" fillId="0" borderId="15" xfId="80" applyFont="1" applyFill="1" applyBorder="1" applyAlignment="1">
      <alignment horizontal="right" vertical="center"/>
      <protection/>
    </xf>
    <xf numFmtId="0" fontId="107" fillId="0" borderId="16" xfId="80" applyFont="1" applyFill="1" applyBorder="1" applyAlignment="1">
      <alignment horizontal="right" vertical="center"/>
      <protection/>
    </xf>
    <xf numFmtId="0" fontId="107" fillId="0" borderId="16" xfId="80" applyFont="1" applyFill="1" applyBorder="1" applyAlignment="1">
      <alignment vertical="center"/>
      <protection/>
    </xf>
    <xf numFmtId="0" fontId="107" fillId="0" borderId="16" xfId="80" applyFont="1" applyFill="1" applyBorder="1" applyAlignment="1">
      <alignment horizontal="center" vertical="center"/>
      <protection/>
    </xf>
    <xf numFmtId="0" fontId="38" fillId="0" borderId="0" xfId="80" applyFont="1" applyFill="1" applyBorder="1" applyAlignment="1" applyProtection="1">
      <alignment/>
      <protection/>
    </xf>
    <xf numFmtId="0" fontId="38" fillId="0" borderId="0" xfId="80" applyFont="1" applyFill="1" applyProtection="1">
      <alignment/>
      <protection/>
    </xf>
    <xf numFmtId="0" fontId="38" fillId="0" borderId="0" xfId="80" applyFont="1" applyFill="1" applyAlignment="1" applyProtection="1">
      <alignment vertical="top"/>
      <protection/>
    </xf>
    <xf numFmtId="0" fontId="38" fillId="0" borderId="0" xfId="80" applyFont="1" applyFill="1" applyAlignment="1" applyProtection="1">
      <alignment vertical="center"/>
      <protection/>
    </xf>
    <xf numFmtId="0" fontId="38" fillId="0" borderId="0" xfId="80" applyFont="1" applyFill="1" applyAlignment="1" applyProtection="1">
      <alignment/>
      <protection/>
    </xf>
    <xf numFmtId="0" fontId="27" fillId="0" borderId="17" xfId="80" applyFont="1" applyFill="1" applyBorder="1" applyAlignment="1" applyProtection="1">
      <alignment horizontal="right" vertical="center"/>
      <protection/>
    </xf>
    <xf numFmtId="0" fontId="27" fillId="0" borderId="17" xfId="80" applyFont="1" applyFill="1" applyBorder="1" applyAlignment="1" applyProtection="1">
      <alignment vertical="center"/>
      <protection/>
    </xf>
    <xf numFmtId="0" fontId="27" fillId="0" borderId="17" xfId="80" applyFont="1" applyFill="1" applyBorder="1" applyAlignment="1" applyProtection="1">
      <alignment horizontal="center" vertical="center"/>
      <protection/>
    </xf>
    <xf numFmtId="0" fontId="37" fillId="0" borderId="15" xfId="80" applyFont="1" applyFill="1" applyBorder="1" applyAlignment="1" applyProtection="1">
      <alignment horizontal="right" vertical="center"/>
      <protection/>
    </xf>
    <xf numFmtId="0" fontId="37" fillId="0" borderId="15" xfId="80" applyFont="1" applyFill="1" applyBorder="1" applyAlignment="1" applyProtection="1">
      <alignment vertical="center"/>
      <protection/>
    </xf>
    <xf numFmtId="0" fontId="37" fillId="0" borderId="15" xfId="80" applyFont="1" applyFill="1" applyBorder="1" applyAlignment="1" applyProtection="1">
      <alignment horizontal="center" vertical="center"/>
      <protection/>
    </xf>
    <xf numFmtId="0" fontId="38" fillId="0" borderId="15" xfId="80" applyFont="1" applyFill="1" applyBorder="1" applyAlignment="1" applyProtection="1">
      <alignment horizontal="right" vertical="center"/>
      <protection/>
    </xf>
    <xf numFmtId="0" fontId="38" fillId="0" borderId="15" xfId="80" applyFont="1" applyFill="1" applyBorder="1" applyAlignment="1" applyProtection="1">
      <alignment vertical="center"/>
      <protection/>
    </xf>
    <xf numFmtId="0" fontId="38" fillId="0" borderId="15" xfId="80" applyFont="1" applyFill="1" applyBorder="1" applyAlignment="1" applyProtection="1">
      <alignment horizontal="center" vertical="center"/>
      <protection/>
    </xf>
    <xf numFmtId="0" fontId="65" fillId="0" borderId="15" xfId="80" applyFont="1" applyFill="1" applyBorder="1" applyAlignment="1" applyProtection="1">
      <alignment vertical="center"/>
      <protection/>
    </xf>
    <xf numFmtId="0" fontId="37" fillId="0" borderId="16" xfId="80" applyFont="1" applyFill="1" applyBorder="1" applyAlignment="1" applyProtection="1">
      <alignment horizontal="right" vertical="center"/>
      <protection/>
    </xf>
    <xf numFmtId="0" fontId="37" fillId="0" borderId="16" xfId="80" applyFont="1" applyFill="1" applyBorder="1" applyAlignment="1" applyProtection="1">
      <alignment vertical="center"/>
      <protection/>
    </xf>
    <xf numFmtId="0" fontId="37" fillId="0" borderId="16" xfId="80" applyFont="1" applyFill="1" applyBorder="1" applyAlignment="1" applyProtection="1">
      <alignment horizontal="center" vertical="center"/>
      <protection/>
    </xf>
    <xf numFmtId="0" fontId="38" fillId="0" borderId="0" xfId="80" applyFont="1" applyFill="1" applyBorder="1" applyAlignment="1">
      <alignment/>
      <protection/>
    </xf>
    <xf numFmtId="0" fontId="38" fillId="0" borderId="0" xfId="80" applyFont="1" applyFill="1" applyAlignment="1">
      <alignment horizontal="center" vertical="center" wrapText="1"/>
      <protection/>
    </xf>
    <xf numFmtId="0" fontId="38" fillId="0" borderId="0" xfId="80" applyFont="1" applyFill="1" applyAlignment="1">
      <alignment vertical="top"/>
      <protection/>
    </xf>
    <xf numFmtId="0" fontId="38" fillId="0" borderId="0" xfId="80" applyFont="1" applyFill="1" applyAlignment="1">
      <alignment vertical="center" wrapText="1"/>
      <protection/>
    </xf>
    <xf numFmtId="0" fontId="38" fillId="0" borderId="0" xfId="80" applyFont="1" applyFill="1" applyAlignment="1">
      <alignment vertical="center"/>
      <protection/>
    </xf>
    <xf numFmtId="0" fontId="38" fillId="0" borderId="0" xfId="80" applyFont="1" applyFill="1" applyAlignment="1">
      <alignment horizontal="left" vertical="center"/>
      <protection/>
    </xf>
    <xf numFmtId="0" fontId="27" fillId="0" borderId="6" xfId="80" applyFont="1" applyFill="1" applyBorder="1" applyAlignment="1">
      <alignment horizontal="center" vertical="center"/>
      <protection/>
    </xf>
    <xf numFmtId="0" fontId="38" fillId="0" borderId="6" xfId="80" applyFont="1" applyFill="1" applyBorder="1" applyAlignment="1">
      <alignment horizontal="center" vertical="center" wrapText="1"/>
      <protection/>
    </xf>
    <xf numFmtId="0" fontId="62" fillId="0" borderId="6" xfId="80" applyFont="1" applyFill="1" applyBorder="1" applyAlignment="1">
      <alignment horizontal="center" vertical="center" wrapText="1"/>
      <protection/>
    </xf>
    <xf numFmtId="0" fontId="27" fillId="0" borderId="17" xfId="80" applyFont="1" applyFill="1" applyBorder="1" applyAlignment="1">
      <alignment horizontal="right" vertical="center"/>
      <protection/>
    </xf>
    <xf numFmtId="0" fontId="27" fillId="0" borderId="17" xfId="80" applyFont="1" applyFill="1" applyBorder="1" applyAlignment="1">
      <alignment vertical="center"/>
      <protection/>
    </xf>
    <xf numFmtId="0" fontId="27" fillId="0" borderId="17" xfId="80" applyFont="1" applyFill="1" applyBorder="1" applyAlignment="1">
      <alignment horizontal="center" vertical="center"/>
      <protection/>
    </xf>
    <xf numFmtId="0" fontId="27" fillId="0" borderId="15" xfId="80" applyFont="1" applyFill="1" applyBorder="1" applyAlignment="1">
      <alignment horizontal="right" vertical="center"/>
      <protection/>
    </xf>
    <xf numFmtId="0" fontId="27" fillId="0" borderId="15" xfId="80" applyFont="1" applyFill="1" applyBorder="1" applyAlignment="1">
      <alignment vertical="center"/>
      <protection/>
    </xf>
    <xf numFmtId="0" fontId="27" fillId="0" borderId="15" xfId="80" applyFont="1" applyFill="1" applyBorder="1" applyAlignment="1">
      <alignment horizontal="center" vertical="center"/>
      <protection/>
    </xf>
    <xf numFmtId="0" fontId="38" fillId="0" borderId="15" xfId="80" applyFont="1" applyFill="1" applyBorder="1" applyAlignment="1">
      <alignment horizontal="right" vertical="center"/>
      <protection/>
    </xf>
    <xf numFmtId="0" fontId="38" fillId="0" borderId="15" xfId="80" applyFont="1" applyFill="1" applyBorder="1" applyAlignment="1">
      <alignment vertical="center"/>
      <protection/>
    </xf>
    <xf numFmtId="0" fontId="38" fillId="0" borderId="15" xfId="80" applyFont="1" applyFill="1" applyBorder="1" applyAlignment="1">
      <alignment horizontal="center" vertical="center"/>
      <protection/>
    </xf>
    <xf numFmtId="0" fontId="27" fillId="0" borderId="16" xfId="80" applyFont="1" applyFill="1" applyBorder="1" applyAlignment="1">
      <alignment horizontal="right" vertical="center"/>
      <protection/>
    </xf>
    <xf numFmtId="0" fontId="27" fillId="0" borderId="16" xfId="80" applyFont="1" applyFill="1" applyBorder="1" applyAlignment="1">
      <alignment vertical="center"/>
      <protection/>
    </xf>
    <xf numFmtId="0" fontId="27" fillId="0" borderId="16" xfId="80" applyFont="1" applyFill="1" applyBorder="1" applyAlignment="1">
      <alignment horizontal="center" vertical="center"/>
      <protection/>
    </xf>
    <xf numFmtId="0" fontId="38" fillId="0" borderId="0" xfId="80" applyFont="1" applyFill="1" applyAlignment="1">
      <alignment horizontal="left"/>
      <protection/>
    </xf>
    <xf numFmtId="0" fontId="27" fillId="0" borderId="0" xfId="80" applyFont="1" applyFill="1" applyAlignment="1">
      <alignment horizontal="left"/>
      <protection/>
    </xf>
    <xf numFmtId="0" fontId="38" fillId="0" borderId="0" xfId="80" applyFont="1" applyFill="1" applyAlignment="1">
      <alignment horizontal="left" vertical="top" wrapText="1"/>
      <protection/>
    </xf>
    <xf numFmtId="0" fontId="38" fillId="0" borderId="0" xfId="80" applyFont="1" applyFill="1" applyAlignment="1">
      <alignment/>
      <protection/>
    </xf>
    <xf numFmtId="0" fontId="38" fillId="0" borderId="0" xfId="80" applyFont="1" applyFill="1" applyBorder="1">
      <alignment/>
      <protection/>
    </xf>
    <xf numFmtId="0" fontId="56" fillId="0" borderId="17" xfId="80" applyFont="1" applyFill="1" applyBorder="1" applyAlignment="1">
      <alignment horizontal="right"/>
      <protection/>
    </xf>
    <xf numFmtId="0" fontId="56" fillId="0" borderId="17" xfId="80" applyFont="1" applyFill="1" applyBorder="1" applyAlignment="1">
      <alignment horizontal="center" vertical="top" wrapText="1"/>
      <protection/>
    </xf>
    <xf numFmtId="0" fontId="56" fillId="0" borderId="15" xfId="80" applyFont="1" applyFill="1" applyBorder="1" applyAlignment="1">
      <alignment horizontal="right"/>
      <protection/>
    </xf>
    <xf numFmtId="0" fontId="56" fillId="0" borderId="15" xfId="80" applyFont="1" applyFill="1" applyBorder="1">
      <alignment/>
      <protection/>
    </xf>
    <xf numFmtId="0" fontId="61" fillId="0" borderId="15" xfId="80" applyFont="1" applyFill="1" applyBorder="1" applyAlignment="1">
      <alignment horizontal="center"/>
      <protection/>
    </xf>
    <xf numFmtId="0" fontId="63" fillId="0" borderId="15" xfId="80" applyFont="1" applyFill="1" applyBorder="1" applyAlignment="1">
      <alignment horizontal="right"/>
      <protection/>
    </xf>
    <xf numFmtId="0" fontId="63" fillId="0" borderId="15" xfId="80" applyFont="1" applyFill="1" applyBorder="1">
      <alignment/>
      <protection/>
    </xf>
    <xf numFmtId="0" fontId="64" fillId="0" borderId="15" xfId="80" applyFont="1" applyFill="1" applyBorder="1" applyAlignment="1">
      <alignment horizontal="center"/>
      <protection/>
    </xf>
    <xf numFmtId="0" fontId="57" fillId="0" borderId="15" xfId="80" applyFont="1" applyFill="1" applyBorder="1" applyAlignment="1">
      <alignment horizontal="right"/>
      <protection/>
    </xf>
    <xf numFmtId="0" fontId="57" fillId="0" borderId="15" xfId="80" applyFont="1" applyFill="1" applyBorder="1">
      <alignment/>
      <protection/>
    </xf>
    <xf numFmtId="0" fontId="62" fillId="0" borderId="15" xfId="80" applyFont="1" applyFill="1" applyBorder="1" applyAlignment="1">
      <alignment horizontal="center"/>
      <protection/>
    </xf>
    <xf numFmtId="0" fontId="57" fillId="0" borderId="15" xfId="80" applyFont="1" applyFill="1" applyBorder="1" applyAlignment="1">
      <alignment/>
      <protection/>
    </xf>
    <xf numFmtId="0" fontId="57" fillId="0" borderId="16" xfId="80" applyFont="1" applyFill="1" applyBorder="1" applyAlignment="1">
      <alignment horizontal="right"/>
      <protection/>
    </xf>
    <xf numFmtId="0" fontId="57" fillId="0" borderId="16" xfId="80" applyFont="1" applyFill="1" applyBorder="1">
      <alignment/>
      <protection/>
    </xf>
    <xf numFmtId="0" fontId="62" fillId="0" borderId="16" xfId="80" applyFont="1" applyFill="1" applyBorder="1" applyAlignment="1">
      <alignment horizontal="center"/>
      <protection/>
    </xf>
    <xf numFmtId="0" fontId="27" fillId="0" borderId="17" xfId="80" applyFont="1" applyFill="1" applyBorder="1" applyAlignment="1">
      <alignment horizontal="right"/>
      <protection/>
    </xf>
    <xf numFmtId="0" fontId="27" fillId="0" borderId="17" xfId="80" applyFont="1" applyFill="1" applyBorder="1" applyAlignment="1">
      <alignment horizontal="center" vertical="top" wrapText="1"/>
      <protection/>
    </xf>
    <xf numFmtId="0" fontId="27" fillId="0" borderId="15" xfId="80" applyFont="1" applyFill="1" applyBorder="1" applyAlignment="1">
      <alignment horizontal="right"/>
      <protection/>
    </xf>
    <xf numFmtId="0" fontId="27" fillId="0" borderId="15" xfId="80" applyFont="1" applyFill="1" applyBorder="1">
      <alignment/>
      <protection/>
    </xf>
    <xf numFmtId="0" fontId="27" fillId="0" borderId="15" xfId="80" applyFont="1" applyFill="1" applyBorder="1" applyAlignment="1">
      <alignment horizontal="center"/>
      <protection/>
    </xf>
    <xf numFmtId="0" fontId="37" fillId="0" borderId="15" xfId="80" applyFont="1" applyFill="1" applyBorder="1" applyAlignment="1">
      <alignment horizontal="right"/>
      <protection/>
    </xf>
    <xf numFmtId="0" fontId="37" fillId="0" borderId="15" xfId="80" applyFont="1" applyFill="1" applyBorder="1">
      <alignment/>
      <protection/>
    </xf>
    <xf numFmtId="0" fontId="37" fillId="0" borderId="15" xfId="80" applyFont="1" applyFill="1" applyBorder="1" applyAlignment="1">
      <alignment horizontal="center"/>
      <protection/>
    </xf>
    <xf numFmtId="0" fontId="38" fillId="0" borderId="15" xfId="80" applyFont="1" applyFill="1" applyBorder="1" applyAlignment="1">
      <alignment horizontal="right"/>
      <protection/>
    </xf>
    <xf numFmtId="0" fontId="38" fillId="0" borderId="15" xfId="80" applyFont="1" applyFill="1" applyBorder="1" applyAlignment="1">
      <alignment horizontal="center"/>
      <protection/>
    </xf>
    <xf numFmtId="0" fontId="38" fillId="0" borderId="17" xfId="80" applyFont="1" applyFill="1" applyBorder="1" applyAlignment="1">
      <alignment horizontal="right" vertical="center"/>
      <protection/>
    </xf>
    <xf numFmtId="0" fontId="37" fillId="0" borderId="15" xfId="80" applyFont="1" applyFill="1" applyBorder="1" applyAlignment="1">
      <alignment horizontal="right" vertical="center"/>
      <protection/>
    </xf>
    <xf numFmtId="0" fontId="37" fillId="0" borderId="15" xfId="80" applyFont="1" applyFill="1" applyBorder="1" applyAlignment="1">
      <alignment vertical="center"/>
      <protection/>
    </xf>
    <xf numFmtId="0" fontId="37" fillId="0" borderId="15" xfId="80" applyFont="1" applyFill="1" applyBorder="1" applyAlignment="1">
      <alignment horizontal="center" vertical="center"/>
      <protection/>
    </xf>
    <xf numFmtId="0" fontId="38" fillId="0" borderId="16" xfId="80" applyFont="1" applyFill="1" applyBorder="1" applyAlignment="1">
      <alignment horizontal="right" vertical="center"/>
      <protection/>
    </xf>
    <xf numFmtId="0" fontId="38" fillId="0" borderId="16" xfId="80" applyFont="1" applyFill="1" applyBorder="1" applyAlignment="1">
      <alignment vertical="center"/>
      <protection/>
    </xf>
    <xf numFmtId="0" fontId="38" fillId="0" borderId="16" xfId="80" applyFont="1" applyFill="1" applyBorder="1" applyAlignment="1">
      <alignment horizontal="center" vertical="center"/>
      <protection/>
    </xf>
    <xf numFmtId="43" fontId="38" fillId="0" borderId="0" xfId="53" applyFont="1" applyFill="1" applyBorder="1" applyAlignment="1">
      <alignment vertical="center"/>
    </xf>
    <xf numFmtId="0" fontId="38" fillId="0" borderId="0" xfId="80" applyFont="1" applyFill="1" applyBorder="1" applyAlignment="1">
      <alignment vertical="top"/>
      <protection/>
    </xf>
    <xf numFmtId="0" fontId="38" fillId="0" borderId="17" xfId="80" applyFont="1" applyFill="1" applyBorder="1" applyAlignment="1">
      <alignment horizontal="center" vertical="center" wrapText="1"/>
      <protection/>
    </xf>
    <xf numFmtId="0" fontId="38" fillId="0" borderId="16" xfId="80" applyFont="1" applyFill="1" applyBorder="1" applyAlignment="1">
      <alignment horizontal="center" vertical="center" wrapText="1"/>
      <protection/>
    </xf>
    <xf numFmtId="0" fontId="38" fillId="0" borderId="0" xfId="80" applyFont="1" applyFill="1" applyBorder="1" applyAlignment="1">
      <alignment horizontal="left"/>
      <protection/>
    </xf>
    <xf numFmtId="0" fontId="27" fillId="0" borderId="0" xfId="80" applyFont="1" applyFill="1" applyAlignment="1">
      <alignment horizontal="left" vertical="center"/>
      <protection/>
    </xf>
    <xf numFmtId="0" fontId="27" fillId="0" borderId="15" xfId="80" applyFont="1" applyFill="1" applyBorder="1" applyAlignment="1">
      <alignment horizontal="center" vertical="center" wrapText="1"/>
      <protection/>
    </xf>
    <xf numFmtId="0" fontId="27" fillId="0" borderId="17" xfId="80" applyFont="1" applyFill="1" applyBorder="1" applyAlignment="1">
      <alignment horizontal="center" vertical="center" wrapText="1"/>
      <protection/>
    </xf>
    <xf numFmtId="0" fontId="38" fillId="0" borderId="15" xfId="80" applyFont="1" applyFill="1" applyBorder="1" applyAlignment="1">
      <alignment vertical="center" wrapText="1"/>
      <protection/>
    </xf>
    <xf numFmtId="0" fontId="57" fillId="0" borderId="0" xfId="80" applyFont="1" applyFill="1" applyAlignment="1">
      <alignment horizontal="center"/>
      <protection/>
    </xf>
    <xf numFmtId="0" fontId="38" fillId="0" borderId="17" xfId="80" applyFont="1" applyFill="1" applyBorder="1" applyAlignment="1">
      <alignment vertical="center" wrapText="1"/>
      <protection/>
    </xf>
    <xf numFmtId="0" fontId="37" fillId="0" borderId="15" xfId="80" applyFont="1" applyFill="1" applyBorder="1" applyAlignment="1">
      <alignment vertical="center" wrapText="1"/>
      <protection/>
    </xf>
    <xf numFmtId="0" fontId="37" fillId="0" borderId="15" xfId="80" applyFont="1" applyFill="1" applyBorder="1" applyAlignment="1">
      <alignment horizontal="center" vertical="center" wrapText="1"/>
      <protection/>
    </xf>
    <xf numFmtId="0" fontId="27" fillId="0" borderId="15" xfId="80" applyFont="1" applyFill="1" applyBorder="1" applyAlignment="1">
      <alignment vertical="center" wrapText="1"/>
      <protection/>
    </xf>
    <xf numFmtId="0" fontId="27" fillId="0" borderId="15" xfId="80" applyFont="1" applyFill="1" applyBorder="1" applyAlignment="1">
      <alignment horizontal="right" vertical="center" wrapText="1"/>
      <protection/>
    </xf>
    <xf numFmtId="0" fontId="37" fillId="0" borderId="15" xfId="80" applyFont="1" applyFill="1" applyBorder="1" applyAlignment="1">
      <alignment horizontal="right" vertical="center" wrapText="1"/>
      <protection/>
    </xf>
    <xf numFmtId="0" fontId="38" fillId="0" borderId="15" xfId="80" applyFont="1" applyFill="1" applyBorder="1" applyAlignment="1">
      <alignment horizontal="right" vertical="center" wrapText="1"/>
      <protection/>
    </xf>
    <xf numFmtId="0" fontId="38" fillId="0" borderId="16" xfId="80" applyFont="1" applyFill="1" applyBorder="1" applyAlignment="1">
      <alignment horizontal="right" vertical="center" wrapText="1"/>
      <protection/>
    </xf>
    <xf numFmtId="0" fontId="38" fillId="0" borderId="16" xfId="80" applyFont="1" applyFill="1" applyBorder="1" applyAlignment="1">
      <alignment vertical="center" wrapText="1"/>
      <protection/>
    </xf>
    <xf numFmtId="43" fontId="38" fillId="0" borderId="0" xfId="53" applyNumberFormat="1" applyFont="1" applyFill="1" applyAlignment="1">
      <alignment/>
    </xf>
    <xf numFmtId="0" fontId="61" fillId="0" borderId="6" xfId="80" applyFont="1" applyFill="1" applyBorder="1" applyAlignment="1">
      <alignment horizontal="center" vertical="center" wrapText="1"/>
      <protection/>
    </xf>
    <xf numFmtId="178" fontId="62" fillId="0" borderId="6" xfId="80" applyNumberFormat="1" applyFont="1" applyFill="1" applyBorder="1" applyAlignment="1">
      <alignment horizontal="center" vertical="justify"/>
      <protection/>
    </xf>
    <xf numFmtId="178" fontId="62" fillId="0" borderId="6" xfId="80" applyNumberFormat="1" applyFont="1" applyFill="1" applyBorder="1" applyAlignment="1">
      <alignment horizontal="centerContinuous" vertical="justify" wrapText="1"/>
      <protection/>
    </xf>
    <xf numFmtId="178" fontId="58" fillId="0" borderId="6" xfId="80" applyNumberFormat="1" applyFont="1" applyFill="1" applyBorder="1" applyAlignment="1">
      <alignment horizontal="centerContinuous" vertical="justify" wrapText="1"/>
      <protection/>
    </xf>
    <xf numFmtId="0" fontId="47" fillId="0" borderId="0" xfId="80" applyFont="1" applyFill="1" applyAlignment="1">
      <alignment horizontal="left"/>
      <protection/>
    </xf>
    <xf numFmtId="178" fontId="38" fillId="0" borderId="16" xfId="80" applyNumberFormat="1" applyFont="1" applyFill="1" applyBorder="1" applyAlignment="1">
      <alignment horizontal="center" vertical="justify"/>
      <protection/>
    </xf>
    <xf numFmtId="0" fontId="43" fillId="0" borderId="15"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49" fontId="62" fillId="0" borderId="6" xfId="80" applyNumberFormat="1" applyFont="1" applyFill="1" applyBorder="1" applyAlignment="1" applyProtection="1">
      <alignment horizontal="center"/>
      <protection/>
    </xf>
    <xf numFmtId="177" fontId="62" fillId="0" borderId="6" xfId="80" applyNumberFormat="1" applyFont="1" applyFill="1" applyBorder="1" applyAlignment="1" applyProtection="1">
      <alignment horizontal="center"/>
      <protection/>
    </xf>
    <xf numFmtId="49" fontId="62" fillId="0" borderId="6" xfId="80" applyNumberFormat="1" applyFont="1" applyFill="1" applyBorder="1" applyAlignment="1">
      <alignment horizontal="center"/>
      <protection/>
    </xf>
    <xf numFmtId="177" fontId="62" fillId="0" borderId="6" xfId="80" applyNumberFormat="1" applyFont="1" applyFill="1" applyBorder="1" applyAlignment="1">
      <alignment horizontal="center"/>
      <protection/>
    </xf>
    <xf numFmtId="49" fontId="62" fillId="0" borderId="6" xfId="80" applyNumberFormat="1" applyFont="1" applyFill="1" applyBorder="1" applyAlignment="1">
      <alignment horizontal="center" vertical="center"/>
      <protection/>
    </xf>
    <xf numFmtId="178" fontId="62" fillId="0" borderId="6" xfId="80" applyNumberFormat="1" applyFont="1" applyFill="1" applyBorder="1" applyAlignment="1">
      <alignment horizontal="center" vertical="center"/>
      <protection/>
    </xf>
    <xf numFmtId="0" fontId="57" fillId="0" borderId="19" xfId="80" applyFont="1" applyFill="1" applyBorder="1" applyAlignment="1">
      <alignment vertical="center"/>
      <protection/>
    </xf>
    <xf numFmtId="0" fontId="28" fillId="0" borderId="0" xfId="80" applyFont="1" applyFill="1" applyAlignment="1">
      <alignment/>
      <protection/>
    </xf>
    <xf numFmtId="0" fontId="57" fillId="0" borderId="0" xfId="80" applyFont="1" applyFill="1" applyAlignment="1">
      <alignment vertical="center"/>
      <protection/>
    </xf>
    <xf numFmtId="49" fontId="66" fillId="0" borderId="6" xfId="80" applyNumberFormat="1" applyFont="1" applyFill="1" applyBorder="1" applyAlignment="1">
      <alignment horizontal="center"/>
      <protection/>
    </xf>
    <xf numFmtId="0" fontId="38" fillId="0" borderId="20" xfId="80" applyFont="1" applyFill="1" applyBorder="1" applyAlignment="1">
      <alignment horizontal="center" vertical="center" wrapText="1"/>
      <protection/>
    </xf>
    <xf numFmtId="43" fontId="38" fillId="0" borderId="0" xfId="51" applyFont="1" applyFill="1" applyBorder="1" applyAlignment="1">
      <alignment vertical="center"/>
    </xf>
    <xf numFmtId="0" fontId="27" fillId="0" borderId="0" xfId="80" applyFont="1" applyFill="1" applyAlignment="1">
      <alignment horizontal="center" vertical="center" wrapText="1"/>
      <protection/>
    </xf>
    <xf numFmtId="178" fontId="38" fillId="0" borderId="21" xfId="80" applyNumberFormat="1" applyFont="1" applyFill="1" applyBorder="1" applyAlignment="1">
      <alignment horizontal="center" vertical="justify" wrapText="1"/>
      <protection/>
    </xf>
    <xf numFmtId="178" fontId="27" fillId="0" borderId="6" xfId="80" applyNumberFormat="1" applyFont="1" applyFill="1" applyBorder="1" applyAlignment="1">
      <alignment horizontal="centerContinuous" vertical="justify" wrapText="1"/>
      <protection/>
    </xf>
    <xf numFmtId="178" fontId="38" fillId="0" borderId="6" xfId="80" applyNumberFormat="1" applyFont="1" applyFill="1" applyBorder="1" applyAlignment="1">
      <alignment horizontal="center" vertical="justify"/>
      <protection/>
    </xf>
    <xf numFmtId="43" fontId="27" fillId="0" borderId="0" xfId="53" applyNumberFormat="1" applyFont="1" applyFill="1" applyAlignment="1">
      <alignment/>
    </xf>
    <xf numFmtId="0" fontId="27" fillId="0" borderId="0" xfId="80" applyFont="1" applyFill="1" applyAlignment="1">
      <alignment vertical="center" wrapText="1"/>
      <protection/>
    </xf>
    <xf numFmtId="0" fontId="27" fillId="0" borderId="0" xfId="80" applyFont="1" applyFill="1" applyBorder="1" applyAlignment="1">
      <alignment/>
      <protection/>
    </xf>
    <xf numFmtId="0" fontId="108" fillId="0" borderId="0" xfId="80" applyFont="1" applyFill="1">
      <alignment/>
      <protection/>
    </xf>
    <xf numFmtId="0" fontId="108" fillId="0" borderId="0" xfId="80" applyFont="1" applyFill="1" applyAlignment="1">
      <alignment vertical="center" wrapText="1"/>
      <protection/>
    </xf>
    <xf numFmtId="0" fontId="27" fillId="0" borderId="0" xfId="80" applyFont="1" applyFill="1" applyProtection="1">
      <alignment/>
      <protection/>
    </xf>
    <xf numFmtId="0" fontId="27" fillId="0" borderId="0" xfId="80" applyFont="1" applyFill="1" applyAlignment="1" applyProtection="1">
      <alignment vertical="top"/>
      <protection/>
    </xf>
    <xf numFmtId="0" fontId="27" fillId="0" borderId="0" xfId="80" applyFont="1" applyFill="1" applyAlignment="1" applyProtection="1">
      <alignment vertical="center" wrapText="1"/>
      <protection/>
    </xf>
    <xf numFmtId="0" fontId="27" fillId="0" borderId="0" xfId="80" applyFont="1" applyFill="1" applyAlignment="1">
      <alignment vertical="top"/>
      <protection/>
    </xf>
    <xf numFmtId="0" fontId="29" fillId="0" borderId="0" xfId="80" applyFont="1" applyFill="1" applyAlignment="1">
      <alignment vertical="center" wrapText="1"/>
      <protection/>
    </xf>
    <xf numFmtId="0" fontId="46" fillId="0" borderId="0" xfId="80" applyFont="1" applyFill="1" applyAlignment="1">
      <alignment vertical="center" wrapText="1"/>
      <protection/>
    </xf>
    <xf numFmtId="43" fontId="27" fillId="0" borderId="0" xfId="53" applyFont="1" applyFill="1" applyBorder="1" applyAlignment="1">
      <alignment vertical="center"/>
    </xf>
    <xf numFmtId="0" fontId="18" fillId="0" borderId="0" xfId="80" applyFont="1" applyFill="1" applyBorder="1" applyAlignment="1">
      <alignment vertical="center" wrapText="1"/>
      <protection/>
    </xf>
    <xf numFmtId="0" fontId="29" fillId="0" borderId="0" xfId="80" applyFont="1" applyFill="1" applyBorder="1" applyAlignment="1">
      <alignment vertical="center" wrapText="1"/>
      <protection/>
    </xf>
    <xf numFmtId="0" fontId="27" fillId="0" borderId="0" xfId="80" applyFont="1" applyFill="1" applyBorder="1" applyAlignment="1">
      <alignment vertical="center" wrapText="1"/>
      <protection/>
    </xf>
    <xf numFmtId="0" fontId="46" fillId="0" borderId="0" xfId="80" applyFont="1" applyFill="1" applyBorder="1" applyAlignment="1">
      <alignment vertical="center" wrapText="1"/>
      <protection/>
    </xf>
    <xf numFmtId="0" fontId="56" fillId="0" borderId="0" xfId="80" applyFont="1" applyFill="1" applyAlignment="1">
      <alignment vertical="center" wrapText="1"/>
      <protection/>
    </xf>
    <xf numFmtId="0" fontId="27" fillId="0" borderId="0" xfId="80" applyFont="1" applyFill="1" applyAlignment="1">
      <alignment vertical="center"/>
      <protection/>
    </xf>
    <xf numFmtId="0" fontId="38" fillId="0" borderId="15" xfId="80" applyFont="1" applyFill="1" applyBorder="1" applyAlignment="1">
      <alignment horizontal="left" vertical="center" wrapText="1"/>
      <protection/>
    </xf>
    <xf numFmtId="181" fontId="38" fillId="0" borderId="0" xfId="51" applyNumberFormat="1" applyFont="1" applyFill="1" applyBorder="1" applyAlignment="1">
      <alignment vertical="center"/>
    </xf>
    <xf numFmtId="0" fontId="27" fillId="0" borderId="0" xfId="80" applyFont="1" applyFill="1" applyAlignment="1">
      <alignment horizontal="center" vertical="center"/>
      <protection/>
    </xf>
    <xf numFmtId="0" fontId="36" fillId="0" borderId="0" xfId="80" applyFont="1" applyFill="1" applyAlignment="1">
      <alignment vertical="top"/>
      <protection/>
    </xf>
    <xf numFmtId="0" fontId="36" fillId="0" borderId="0" xfId="80" applyFont="1" applyFill="1">
      <alignment/>
      <protection/>
    </xf>
    <xf numFmtId="0" fontId="36" fillId="0" borderId="0" xfId="80" applyFont="1" applyFill="1" applyAlignment="1">
      <alignment vertical="center"/>
      <protection/>
    </xf>
    <xf numFmtId="0" fontId="38" fillId="0" borderId="0" xfId="80" applyFont="1" applyFill="1" applyBorder="1" applyAlignment="1">
      <alignment horizontal="center" vertical="top"/>
      <protection/>
    </xf>
    <xf numFmtId="178" fontId="62" fillId="0" borderId="0" xfId="80" applyNumberFormat="1" applyFont="1" applyFill="1" applyBorder="1" applyAlignment="1">
      <alignment horizontal="center"/>
      <protection/>
    </xf>
    <xf numFmtId="178" fontId="62" fillId="0" borderId="4" xfId="80" applyNumberFormat="1" applyFont="1" applyFill="1" applyBorder="1" applyAlignment="1">
      <alignment horizontal="center"/>
      <protection/>
    </xf>
    <xf numFmtId="0" fontId="38" fillId="0" borderId="0" xfId="80" applyFont="1" applyFill="1" applyAlignment="1" applyProtection="1">
      <alignment horizontal="left" vertical="top" wrapText="1"/>
      <protection/>
    </xf>
    <xf numFmtId="0" fontId="107" fillId="0" borderId="0" xfId="80" applyFont="1" applyFill="1" applyAlignment="1">
      <alignment horizontal="left"/>
      <protection/>
    </xf>
    <xf numFmtId="0" fontId="110" fillId="0" borderId="0" xfId="80" applyFont="1" applyFill="1" applyAlignment="1">
      <alignment horizontal="center"/>
      <protection/>
    </xf>
    <xf numFmtId="0" fontId="107" fillId="0" borderId="0" xfId="80" applyFont="1" applyFill="1" applyAlignment="1">
      <alignment/>
      <protection/>
    </xf>
    <xf numFmtId="0" fontId="107" fillId="0" borderId="0" xfId="80" applyFont="1" applyFill="1" applyAlignment="1">
      <alignment horizontal="center"/>
      <protection/>
    </xf>
    <xf numFmtId="0" fontId="111" fillId="0" borderId="0" xfId="80" applyFont="1" applyFill="1">
      <alignment/>
      <protection/>
    </xf>
    <xf numFmtId="0" fontId="112" fillId="0" borderId="0" xfId="80" applyFont="1" applyFill="1" applyBorder="1" applyAlignment="1">
      <alignment horizontal="center"/>
      <protection/>
    </xf>
    <xf numFmtId="0" fontId="112" fillId="0" borderId="4" xfId="80" applyFont="1" applyFill="1" applyBorder="1" applyAlignment="1">
      <alignment horizontal="center"/>
      <protection/>
    </xf>
    <xf numFmtId="0" fontId="107" fillId="0" borderId="0" xfId="80" applyFont="1" applyFill="1" applyAlignment="1">
      <alignment vertical="top" wrapText="1"/>
      <protection/>
    </xf>
    <xf numFmtId="0" fontId="110" fillId="0" borderId="0" xfId="80" applyFont="1" applyFill="1">
      <alignment/>
      <protection/>
    </xf>
    <xf numFmtId="0" fontId="38" fillId="0" borderId="0" xfId="80" applyFont="1" applyFill="1" applyAlignment="1" applyProtection="1">
      <alignment horizontal="left"/>
      <protection/>
    </xf>
    <xf numFmtId="0" fontId="57" fillId="0" borderId="0" xfId="80" applyFont="1" applyFill="1" applyAlignment="1" applyProtection="1">
      <alignment horizontal="center"/>
      <protection/>
    </xf>
    <xf numFmtId="0" fontId="57" fillId="0" borderId="0" xfId="80" applyFont="1" applyFill="1" applyAlignment="1" applyProtection="1">
      <alignment horizontal="left"/>
      <protection/>
    </xf>
    <xf numFmtId="0" fontId="38" fillId="0" borderId="0" xfId="80" applyFont="1" applyFill="1" applyAlignment="1" applyProtection="1">
      <alignment horizontal="center"/>
      <protection/>
    </xf>
    <xf numFmtId="0" fontId="38" fillId="0" borderId="0" xfId="80" applyFont="1" applyFill="1" applyBorder="1" applyAlignment="1" applyProtection="1">
      <alignment horizontal="center" vertical="top"/>
      <protection/>
    </xf>
    <xf numFmtId="0" fontId="57" fillId="0" borderId="0" xfId="80" applyFont="1" applyFill="1" applyProtection="1">
      <alignment/>
      <protection/>
    </xf>
    <xf numFmtId="0" fontId="62" fillId="0" borderId="0" xfId="80" applyFont="1" applyFill="1" applyBorder="1" applyAlignment="1" applyProtection="1">
      <alignment horizontal="center"/>
      <protection/>
    </xf>
    <xf numFmtId="0" fontId="62" fillId="0" borderId="4" xfId="80" applyFont="1" applyFill="1" applyBorder="1" applyAlignment="1" applyProtection="1">
      <alignment horizontal="center"/>
      <protection/>
    </xf>
    <xf numFmtId="0" fontId="56" fillId="0" borderId="0" xfId="80" applyFont="1" applyFill="1" applyAlignment="1" applyProtection="1">
      <alignment vertical="center" wrapText="1"/>
      <protection/>
    </xf>
    <xf numFmtId="0" fontId="62" fillId="0" borderId="0" xfId="80" applyFont="1" applyFill="1" applyAlignment="1" applyProtection="1">
      <alignment horizontal="center"/>
      <protection/>
    </xf>
    <xf numFmtId="0" fontId="38" fillId="0" borderId="0" xfId="80" applyFont="1" applyFill="1" applyAlignment="1" applyProtection="1">
      <alignment vertical="top" wrapText="1"/>
      <protection/>
    </xf>
    <xf numFmtId="0" fontId="62" fillId="0" borderId="0" xfId="80" applyFont="1" applyFill="1" applyAlignment="1" applyProtection="1">
      <alignment horizontal="center" vertical="top" wrapText="1"/>
      <protection/>
    </xf>
    <xf numFmtId="0" fontId="27" fillId="0" borderId="0" xfId="80" applyFont="1" applyFill="1" applyAlignment="1" applyProtection="1">
      <alignment vertical="top" wrapText="1"/>
      <protection/>
    </xf>
    <xf numFmtId="43" fontId="38" fillId="0" borderId="0" xfId="80" applyNumberFormat="1" applyFont="1" applyFill="1">
      <alignment/>
      <protection/>
    </xf>
    <xf numFmtId="0" fontId="67" fillId="0" borderId="0" xfId="80" applyFont="1" applyFill="1" applyBorder="1" applyAlignment="1">
      <alignment horizontal="center"/>
      <protection/>
    </xf>
    <xf numFmtId="0" fontId="67" fillId="0" borderId="4" xfId="80" applyFont="1" applyFill="1" applyBorder="1" applyAlignment="1">
      <alignment horizontal="center"/>
      <protection/>
    </xf>
    <xf numFmtId="0" fontId="38" fillId="0" borderId="0" xfId="80" applyFont="1" applyFill="1" applyAlignment="1">
      <alignment vertical="top" wrapText="1"/>
      <protection/>
    </xf>
    <xf numFmtId="0" fontId="57" fillId="0" borderId="0" xfId="80" applyFont="1" applyFill="1" applyAlignment="1">
      <alignment horizontal="center" vertical="top" wrapText="1"/>
      <protection/>
    </xf>
    <xf numFmtId="43" fontId="108" fillId="23" borderId="15" xfId="53" applyNumberFormat="1" applyFont="1" applyFill="1" applyBorder="1" applyAlignment="1">
      <alignment vertical="center"/>
    </xf>
    <xf numFmtId="43" fontId="107" fillId="23" borderId="15" xfId="53" applyNumberFormat="1" applyFont="1" applyFill="1" applyBorder="1" applyAlignment="1">
      <alignment vertical="center"/>
    </xf>
    <xf numFmtId="43" fontId="107" fillId="23" borderId="15" xfId="53" applyNumberFormat="1" applyFont="1" applyFill="1" applyBorder="1" applyAlignment="1">
      <alignment horizontal="left" vertical="center"/>
    </xf>
    <xf numFmtId="43" fontId="107" fillId="23" borderId="16" xfId="53" applyNumberFormat="1" applyFont="1" applyFill="1" applyBorder="1" applyAlignment="1">
      <alignment vertical="center"/>
    </xf>
    <xf numFmtId="0" fontId="37" fillId="0" borderId="0" xfId="80" applyFont="1" applyFill="1" applyAlignment="1" applyProtection="1">
      <alignment/>
      <protection/>
    </xf>
    <xf numFmtId="43" fontId="109" fillId="23" borderId="15" xfId="53" applyNumberFormat="1" applyFont="1" applyFill="1" applyBorder="1" applyAlignment="1">
      <alignment vertical="center"/>
    </xf>
    <xf numFmtId="0" fontId="109" fillId="0" borderId="0" xfId="80" applyFont="1" applyFill="1" applyAlignment="1">
      <alignment/>
      <protection/>
    </xf>
    <xf numFmtId="43" fontId="109" fillId="23" borderId="15" xfId="53" applyNumberFormat="1" applyFont="1" applyFill="1" applyBorder="1" applyAlignment="1">
      <alignment horizontal="left" vertical="center"/>
    </xf>
    <xf numFmtId="0" fontId="108" fillId="0" borderId="18" xfId="80" applyFont="1" applyFill="1" applyBorder="1" applyAlignment="1">
      <alignment horizontal="right" vertical="center"/>
      <protection/>
    </xf>
    <xf numFmtId="0" fontId="108" fillId="0" borderId="18" xfId="80" applyFont="1" applyFill="1" applyBorder="1" applyAlignment="1">
      <alignment vertical="center"/>
      <protection/>
    </xf>
    <xf numFmtId="0" fontId="108" fillId="0" borderId="18" xfId="80" applyFont="1" applyFill="1" applyBorder="1" applyAlignment="1">
      <alignment horizontal="center" vertical="center" wrapText="1"/>
      <protection/>
    </xf>
    <xf numFmtId="43" fontId="108" fillId="23" borderId="18" xfId="53" applyNumberFormat="1" applyFont="1" applyFill="1" applyBorder="1" applyAlignment="1">
      <alignment vertical="center"/>
    </xf>
    <xf numFmtId="49" fontId="112" fillId="0" borderId="6" xfId="80" applyNumberFormat="1" applyFont="1" applyFill="1" applyBorder="1" applyAlignment="1">
      <alignment horizontal="center" vertical="center"/>
      <protection/>
    </xf>
    <xf numFmtId="177" fontId="112" fillId="0" borderId="6" xfId="80" applyNumberFormat="1" applyFont="1" applyFill="1" applyBorder="1" applyAlignment="1">
      <alignment horizontal="center" vertical="center"/>
      <protection/>
    </xf>
    <xf numFmtId="49" fontId="113" fillId="0" borderId="6" xfId="80" applyNumberFormat="1" applyFont="1" applyFill="1" applyBorder="1" applyAlignment="1">
      <alignment horizontal="center" vertical="center"/>
      <protection/>
    </xf>
    <xf numFmtId="0" fontId="5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56" fillId="0" borderId="0" xfId="80" applyFont="1" applyFill="1" applyAlignment="1">
      <alignment horizontal="left"/>
      <protection/>
    </xf>
    <xf numFmtId="0" fontId="57" fillId="0" borderId="0" xfId="80" applyFont="1" applyFill="1" applyBorder="1" applyAlignment="1">
      <alignment horizontal="center" vertical="center"/>
      <protection/>
    </xf>
    <xf numFmtId="0" fontId="27" fillId="0" borderId="18" xfId="80" applyFont="1" applyFill="1" applyBorder="1" applyAlignment="1">
      <alignment horizontal="right" vertical="center" wrapText="1"/>
      <protection/>
    </xf>
    <xf numFmtId="0" fontId="27" fillId="0" borderId="18" xfId="80" applyFont="1" applyFill="1" applyBorder="1" applyAlignment="1">
      <alignment horizontal="left" vertical="center" wrapText="1"/>
      <protection/>
    </xf>
    <xf numFmtId="0" fontId="27" fillId="0" borderId="18" xfId="80" applyFont="1" applyFill="1" applyBorder="1" applyAlignment="1">
      <alignment horizontal="center" vertical="center" wrapText="1"/>
      <protection/>
    </xf>
    <xf numFmtId="178" fontId="62" fillId="0" borderId="6" xfId="80" applyNumberFormat="1" applyFont="1" applyFill="1" applyBorder="1" applyAlignment="1">
      <alignment horizontal="center"/>
      <protection/>
    </xf>
    <xf numFmtId="0" fontId="38" fillId="0" borderId="0" xfId="0" applyFont="1" applyFill="1" applyAlignment="1">
      <alignment/>
    </xf>
    <xf numFmtId="0" fontId="38" fillId="0" borderId="0" xfId="80" applyFont="1" applyFill="1" applyAlignment="1">
      <alignment wrapText="1"/>
      <protection/>
    </xf>
    <xf numFmtId="0" fontId="57" fillId="0" borderId="0" xfId="80" applyFont="1" applyFill="1" applyBorder="1" applyAlignment="1">
      <alignment vertical="center" wrapText="1"/>
      <protection/>
    </xf>
    <xf numFmtId="180" fontId="62" fillId="0" borderId="0" xfId="80" applyNumberFormat="1" applyFont="1" applyFill="1" applyBorder="1" applyAlignment="1">
      <alignment horizontal="center"/>
      <protection/>
    </xf>
    <xf numFmtId="180" fontId="62" fillId="0" borderId="4" xfId="80" applyNumberFormat="1" applyFont="1" applyFill="1" applyBorder="1" applyAlignment="1">
      <alignment horizontal="center"/>
      <protection/>
    </xf>
    <xf numFmtId="0" fontId="62" fillId="0" borderId="0" xfId="80" applyFont="1" applyFill="1">
      <alignment/>
      <protection/>
    </xf>
    <xf numFmtId="0" fontId="27" fillId="0" borderId="0" xfId="80" applyFont="1" applyFill="1" applyAlignment="1">
      <alignment/>
      <protection/>
    </xf>
    <xf numFmtId="0" fontId="43" fillId="0" borderId="0" xfId="0" applyFont="1" applyAlignment="1">
      <alignment/>
    </xf>
    <xf numFmtId="0" fontId="41" fillId="0" borderId="15"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114" fillId="0" borderId="15" xfId="0" applyFont="1" applyBorder="1" applyAlignment="1">
      <alignment horizontal="right" vertical="center" wrapText="1"/>
    </xf>
    <xf numFmtId="0" fontId="115" fillId="0" borderId="15" xfId="0" applyFont="1" applyBorder="1" applyAlignment="1">
      <alignment horizontal="right" vertical="center" wrapText="1"/>
    </xf>
    <xf numFmtId="0" fontId="42" fillId="0" borderId="0" xfId="0" applyFont="1" applyAlignment="1">
      <alignment/>
    </xf>
    <xf numFmtId="43" fontId="43" fillId="23" borderId="18" xfId="80" applyNumberFormat="1" applyFont="1" applyFill="1" applyBorder="1" applyAlignment="1">
      <alignment vertical="center"/>
      <protection/>
    </xf>
    <xf numFmtId="43" fontId="43" fillId="23" borderId="15" xfId="80" applyNumberFormat="1" applyFont="1" applyFill="1" applyBorder="1" applyAlignment="1">
      <alignment vertical="center"/>
      <protection/>
    </xf>
    <xf numFmtId="43" fontId="43" fillId="23" borderId="16" xfId="80" applyNumberFormat="1" applyFont="1" applyFill="1" applyBorder="1" applyAlignment="1">
      <alignment vertical="center"/>
      <protection/>
    </xf>
    <xf numFmtId="43" fontId="47" fillId="23" borderId="17" xfId="0" applyNumberFormat="1" applyFont="1" applyFill="1" applyBorder="1" applyAlignment="1">
      <alignment horizontal="justify" vertical="center" wrapText="1"/>
    </xf>
    <xf numFmtId="43" fontId="47" fillId="23" borderId="17" xfId="0" applyNumberFormat="1" applyFont="1" applyFill="1" applyBorder="1" applyAlignment="1">
      <alignment horizontal="center" vertical="center" wrapText="1"/>
    </xf>
    <xf numFmtId="43" fontId="43" fillId="23" borderId="15" xfId="0" applyNumberFormat="1" applyFont="1" applyFill="1" applyBorder="1" applyAlignment="1">
      <alignment horizontal="justify" vertical="center" wrapText="1"/>
    </xf>
    <xf numFmtId="43" fontId="43" fillId="23" borderId="15" xfId="0" applyNumberFormat="1" applyFont="1" applyFill="1" applyBorder="1" applyAlignment="1">
      <alignment horizontal="center" vertical="center" wrapText="1"/>
    </xf>
    <xf numFmtId="43" fontId="47" fillId="23" borderId="15" xfId="0" applyNumberFormat="1" applyFont="1" applyFill="1" applyBorder="1" applyAlignment="1">
      <alignment horizontal="justify" vertical="center" wrapText="1"/>
    </xf>
    <xf numFmtId="43" fontId="47" fillId="23" borderId="15"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115" fillId="23" borderId="17" xfId="51" applyFont="1" applyFill="1" applyBorder="1" applyAlignment="1">
      <alignment horizontal="right" vertical="center" wrapText="1"/>
    </xf>
    <xf numFmtId="2" fontId="114" fillId="23" borderId="17" xfId="51" applyNumberFormat="1" applyFont="1" applyFill="1" applyBorder="1" applyAlignment="1">
      <alignment horizontal="right" vertical="center" wrapText="1"/>
    </xf>
    <xf numFmtId="43" fontId="115" fillId="23" borderId="15" xfId="51" applyFont="1" applyFill="1" applyBorder="1" applyAlignment="1">
      <alignment horizontal="right" vertical="center" wrapText="1"/>
    </xf>
    <xf numFmtId="2" fontId="114" fillId="23" borderId="15" xfId="51" applyNumberFormat="1" applyFont="1" applyFill="1" applyBorder="1" applyAlignment="1">
      <alignment horizontal="right" vertical="center" wrapText="1"/>
    </xf>
    <xf numFmtId="43" fontId="115" fillId="23" borderId="16" xfId="51" applyFont="1" applyFill="1" applyBorder="1" applyAlignment="1">
      <alignment horizontal="right" vertical="center" wrapText="1"/>
    </xf>
    <xf numFmtId="2" fontId="114" fillId="23" borderId="16" xfId="51" applyNumberFormat="1" applyFont="1" applyFill="1" applyBorder="1" applyAlignment="1">
      <alignment horizontal="right" vertical="center" wrapText="1"/>
    </xf>
    <xf numFmtId="43" fontId="107" fillId="0" borderId="15" xfId="53" applyNumberFormat="1" applyFont="1" applyFill="1" applyBorder="1" applyAlignment="1">
      <alignment vertical="center"/>
    </xf>
    <xf numFmtId="43" fontId="107" fillId="0" borderId="16" xfId="53" applyNumberFormat="1" applyFont="1" applyFill="1" applyBorder="1" applyAlignment="1">
      <alignment vertical="center"/>
    </xf>
    <xf numFmtId="0" fontId="111" fillId="0" borderId="0" xfId="80" applyFont="1" applyFill="1" applyAlignment="1">
      <alignment horizontal="center"/>
      <protection/>
    </xf>
    <xf numFmtId="0" fontId="107" fillId="0" borderId="0" xfId="80" applyFont="1" applyFill="1" applyBorder="1" applyAlignment="1">
      <alignment horizontal="center"/>
      <protection/>
    </xf>
    <xf numFmtId="0" fontId="108" fillId="0" borderId="6" xfId="80" applyFont="1" applyFill="1" applyBorder="1" applyAlignment="1">
      <alignment horizontal="center" vertical="center" wrapText="1"/>
      <protection/>
    </xf>
    <xf numFmtId="43" fontId="115" fillId="23" borderId="17" xfId="0" applyNumberFormat="1" applyFont="1" applyFill="1" applyBorder="1" applyAlignment="1">
      <alignment horizontal="right" vertical="center" wrapText="1"/>
    </xf>
    <xf numFmtId="43" fontId="115" fillId="23" borderId="15" xfId="0" applyNumberFormat="1" applyFont="1" applyFill="1" applyBorder="1" applyAlignment="1">
      <alignment horizontal="right" vertical="center" wrapText="1"/>
    </xf>
    <xf numFmtId="43" fontId="115" fillId="23" borderId="16" xfId="0" applyNumberFormat="1" applyFont="1" applyFill="1" applyBorder="1" applyAlignment="1">
      <alignment horizontal="right" vertical="center" wrapText="1"/>
    </xf>
    <xf numFmtId="43" fontId="114" fillId="23" borderId="17" xfId="0" applyNumberFormat="1" applyFont="1" applyFill="1" applyBorder="1" applyAlignment="1">
      <alignment horizontal="right" vertical="center" wrapText="1"/>
    </xf>
    <xf numFmtId="43" fontId="114" fillId="23" borderId="15" xfId="0" applyNumberFormat="1" applyFont="1" applyFill="1" applyBorder="1" applyAlignment="1">
      <alignment horizontal="right" vertical="center" wrapText="1"/>
    </xf>
    <xf numFmtId="43" fontId="114" fillId="23" borderId="16" xfId="0" applyNumberFormat="1" applyFont="1" applyFill="1" applyBorder="1" applyAlignment="1">
      <alignment horizontal="right" vertical="center" wrapText="1"/>
    </xf>
    <xf numFmtId="43" fontId="116" fillId="0" borderId="15" xfId="0" applyNumberFormat="1" applyFont="1" applyBorder="1" applyAlignment="1">
      <alignment horizontal="right" vertical="center" wrapText="1"/>
    </xf>
    <xf numFmtId="43" fontId="114" fillId="0" borderId="15" xfId="0" applyNumberFormat="1" applyFont="1" applyBorder="1" applyAlignment="1">
      <alignment horizontal="right" vertical="center" wrapText="1"/>
    </xf>
    <xf numFmtId="43" fontId="117" fillId="0" borderId="15" xfId="0" applyNumberFormat="1" applyFont="1" applyBorder="1" applyAlignment="1">
      <alignment horizontal="right" vertical="center" wrapText="1"/>
    </xf>
    <xf numFmtId="43" fontId="116" fillId="0" borderId="17" xfId="0" applyNumberFormat="1" applyFont="1" applyBorder="1" applyAlignment="1">
      <alignment horizontal="right" vertical="center" wrapText="1"/>
    </xf>
    <xf numFmtId="43" fontId="117" fillId="0" borderId="16" xfId="0" applyNumberFormat="1" applyFont="1" applyBorder="1" applyAlignment="1">
      <alignment horizontal="right" vertical="center" wrapText="1"/>
    </xf>
    <xf numFmtId="0" fontId="71" fillId="0" borderId="0" xfId="80" applyFont="1" applyFill="1">
      <alignment/>
      <protection/>
    </xf>
    <xf numFmtId="0" fontId="46" fillId="0" borderId="0" xfId="80" applyFont="1" applyFill="1" applyBorder="1" applyAlignment="1">
      <alignment horizontal="center"/>
      <protection/>
    </xf>
    <xf numFmtId="0" fontId="72" fillId="0" borderId="0" xfId="80" applyFont="1" applyFill="1" applyBorder="1" applyAlignment="1">
      <alignment horizontal="center"/>
      <protection/>
    </xf>
    <xf numFmtId="0" fontId="72" fillId="0" borderId="0" xfId="80" applyFont="1" applyFill="1">
      <alignment/>
      <protection/>
    </xf>
    <xf numFmtId="0" fontId="73" fillId="0" borderId="0" xfId="80" applyFont="1" applyFill="1">
      <alignment/>
      <protection/>
    </xf>
    <xf numFmtId="0" fontId="71" fillId="0" borderId="0" xfId="80" applyFont="1" applyFill="1" applyAlignment="1">
      <alignment/>
      <protection/>
    </xf>
    <xf numFmtId="0" fontId="74" fillId="0" borderId="0" xfId="80" applyFont="1" applyFill="1" applyAlignment="1">
      <alignment/>
      <protection/>
    </xf>
    <xf numFmtId="0" fontId="75" fillId="0" borderId="0" xfId="80" applyFont="1" applyFill="1">
      <alignment/>
      <protection/>
    </xf>
    <xf numFmtId="0" fontId="76" fillId="0" borderId="0" xfId="80" applyFont="1" applyFill="1">
      <alignment/>
      <protection/>
    </xf>
    <xf numFmtId="0" fontId="18" fillId="0" borderId="0" xfId="80" applyFont="1" applyFill="1" applyAlignment="1">
      <alignment/>
      <protection/>
    </xf>
    <xf numFmtId="0" fontId="29" fillId="0" borderId="0" xfId="80" applyFont="1" applyFill="1" applyAlignment="1">
      <alignment/>
      <protection/>
    </xf>
    <xf numFmtId="0" fontId="27" fillId="0" borderId="6" xfId="80" applyFont="1" applyFill="1" applyBorder="1" applyAlignment="1">
      <alignment horizontal="center" vertical="center" wrapText="1"/>
      <protection/>
    </xf>
    <xf numFmtId="0" fontId="27" fillId="0" borderId="0" xfId="80" applyFont="1" applyFill="1" applyAlignment="1">
      <alignment wrapText="1"/>
      <protection/>
    </xf>
    <xf numFmtId="0" fontId="37" fillId="0" borderId="0" xfId="80" applyFont="1" applyFill="1" applyAlignment="1">
      <alignment wrapText="1"/>
      <protection/>
    </xf>
    <xf numFmtId="184" fontId="38" fillId="0" borderId="15" xfId="53" applyNumberFormat="1" applyFont="1" applyFill="1" applyBorder="1" applyAlignment="1">
      <alignment vertical="center"/>
    </xf>
    <xf numFmtId="184" fontId="27" fillId="0" borderId="15" xfId="53" applyNumberFormat="1" applyFont="1" applyFill="1" applyBorder="1" applyAlignment="1">
      <alignment vertical="center"/>
    </xf>
    <xf numFmtId="184" fontId="27" fillId="0" borderId="16" xfId="53" applyNumberFormat="1" applyFont="1" applyFill="1" applyBorder="1" applyAlignment="1">
      <alignment vertical="center"/>
    </xf>
    <xf numFmtId="184" fontId="27" fillId="0" borderId="17" xfId="80" applyNumberFormat="1" applyFont="1" applyFill="1" applyBorder="1" applyAlignment="1">
      <alignment vertical="center"/>
      <protection/>
    </xf>
    <xf numFmtId="184" fontId="27" fillId="0" borderId="15" xfId="80" applyNumberFormat="1" applyFont="1" applyFill="1" applyBorder="1" applyAlignment="1">
      <alignment vertical="center" wrapText="1"/>
      <protection/>
    </xf>
    <xf numFmtId="184" fontId="27" fillId="0" borderId="15" xfId="80" applyNumberFormat="1" applyFont="1" applyFill="1" applyBorder="1" applyAlignment="1">
      <alignment vertical="center"/>
      <protection/>
    </xf>
    <xf numFmtId="184" fontId="37" fillId="0" borderId="15" xfId="80" applyNumberFormat="1" applyFont="1" applyFill="1" applyBorder="1" applyAlignment="1">
      <alignment vertical="center" wrapText="1"/>
      <protection/>
    </xf>
    <xf numFmtId="184" fontId="37" fillId="0" borderId="15" xfId="80" applyNumberFormat="1" applyFont="1" applyFill="1" applyBorder="1" applyAlignment="1">
      <alignment vertical="center"/>
      <protection/>
    </xf>
    <xf numFmtId="184" fontId="38" fillId="0" borderId="15" xfId="80" applyNumberFormat="1" applyFont="1" applyFill="1" applyBorder="1" applyAlignment="1">
      <alignment vertical="center" wrapText="1"/>
      <protection/>
    </xf>
    <xf numFmtId="184" fontId="38" fillId="0" borderId="15" xfId="80" applyNumberFormat="1" applyFont="1" applyFill="1" applyBorder="1" applyAlignment="1">
      <alignment vertical="center"/>
      <protection/>
    </xf>
    <xf numFmtId="184" fontId="38" fillId="0" borderId="16" xfId="80" applyNumberFormat="1" applyFont="1" applyFill="1" applyBorder="1" applyAlignment="1">
      <alignment vertical="center" wrapText="1"/>
      <protection/>
    </xf>
    <xf numFmtId="184" fontId="38" fillId="0" borderId="16" xfId="80" applyNumberFormat="1" applyFont="1" applyFill="1" applyBorder="1" applyAlignment="1">
      <alignment vertical="center"/>
      <protection/>
    </xf>
    <xf numFmtId="178" fontId="38" fillId="0" borderId="6" xfId="80" applyNumberFormat="1" applyFont="1" applyFill="1" applyBorder="1" applyAlignment="1">
      <alignment horizontal="center" vertical="center"/>
      <protection/>
    </xf>
    <xf numFmtId="183" fontId="0" fillId="0" borderId="0" xfId="80" applyNumberFormat="1" applyFont="1" applyFill="1">
      <alignment/>
      <protection/>
    </xf>
    <xf numFmtId="183" fontId="57" fillId="0" borderId="15" xfId="80" applyNumberFormat="1" applyFont="1" applyFill="1" applyBorder="1" applyAlignment="1">
      <alignment vertical="center"/>
      <protection/>
    </xf>
    <xf numFmtId="183" fontId="57" fillId="0" borderId="16" xfId="80" applyNumberFormat="1" applyFont="1" applyFill="1" applyBorder="1" applyAlignment="1">
      <alignment vertical="center"/>
      <protection/>
    </xf>
    <xf numFmtId="0" fontId="29" fillId="0" borderId="0" xfId="80" applyFont="1" applyFill="1">
      <alignment/>
      <protection/>
    </xf>
    <xf numFmtId="0" fontId="74" fillId="0" borderId="0" xfId="80" applyFont="1" applyFill="1">
      <alignment/>
      <protection/>
    </xf>
    <xf numFmtId="182" fontId="38" fillId="0" borderId="0" xfId="80" applyNumberFormat="1" applyFont="1" applyFill="1" applyAlignment="1">
      <alignment vertical="center"/>
      <protection/>
    </xf>
    <xf numFmtId="43" fontId="29" fillId="0" borderId="0" xfId="80" applyNumberFormat="1" applyFont="1" applyFill="1">
      <alignment/>
      <protection/>
    </xf>
    <xf numFmtId="43" fontId="74" fillId="0" borderId="0" xfId="80" applyNumberFormat="1" applyFont="1" applyFill="1">
      <alignment/>
      <protection/>
    </xf>
    <xf numFmtId="43" fontId="28" fillId="0" borderId="0" xfId="80" applyNumberFormat="1" applyFont="1" applyFill="1">
      <alignment/>
      <protection/>
    </xf>
    <xf numFmtId="0" fontId="38" fillId="0" borderId="19" xfId="80" applyFont="1" applyFill="1" applyBorder="1" applyAlignment="1">
      <alignment/>
      <protection/>
    </xf>
    <xf numFmtId="0" fontId="36" fillId="0" borderId="0" xfId="80" applyFont="1" applyFill="1" applyAlignment="1">
      <alignment horizontal="center"/>
      <protection/>
    </xf>
    <xf numFmtId="0" fontId="36" fillId="0" borderId="0" xfId="80" applyFont="1" applyFill="1" applyAlignment="1">
      <alignment horizontal="left"/>
      <protection/>
    </xf>
    <xf numFmtId="0" fontId="35" fillId="0" borderId="0" xfId="80" applyFont="1" applyFill="1" applyAlignment="1">
      <alignment horizontal="left"/>
      <protection/>
    </xf>
    <xf numFmtId="0" fontId="36" fillId="0" borderId="0" xfId="80" applyFont="1" applyFill="1" applyBorder="1" applyAlignment="1">
      <alignment horizontal="center"/>
      <protection/>
    </xf>
    <xf numFmtId="0" fontId="36" fillId="0" borderId="0" xfId="80" applyFont="1" applyFill="1" applyBorder="1" applyAlignment="1">
      <alignment/>
      <protection/>
    </xf>
    <xf numFmtId="49" fontId="36" fillId="0" borderId="6" xfId="80" applyNumberFormat="1" applyFont="1" applyFill="1" applyBorder="1" applyAlignment="1">
      <alignment horizontal="center" vertical="center"/>
      <protection/>
    </xf>
    <xf numFmtId="177" fontId="36" fillId="0" borderId="6" xfId="80" applyNumberFormat="1" applyFont="1" applyFill="1" applyBorder="1" applyAlignment="1">
      <alignment horizontal="center" vertical="center"/>
      <protection/>
    </xf>
    <xf numFmtId="0" fontId="35" fillId="0" borderId="17" xfId="80" applyFont="1" applyFill="1" applyBorder="1" applyAlignment="1">
      <alignment horizontal="right" vertical="center"/>
      <protection/>
    </xf>
    <xf numFmtId="0" fontId="35" fillId="0" borderId="17" xfId="80" applyFont="1" applyFill="1" applyBorder="1" applyAlignment="1">
      <alignment vertical="center"/>
      <protection/>
    </xf>
    <xf numFmtId="0" fontId="35" fillId="0" borderId="17" xfId="80" applyFont="1" applyFill="1" applyBorder="1" applyAlignment="1">
      <alignment horizontal="center" vertical="center" wrapText="1"/>
      <protection/>
    </xf>
    <xf numFmtId="0" fontId="35" fillId="0" borderId="15" xfId="80" applyFont="1" applyFill="1" applyBorder="1" applyAlignment="1">
      <alignment horizontal="right" vertical="center"/>
      <protection/>
    </xf>
    <xf numFmtId="0" fontId="35" fillId="0" borderId="15" xfId="80" applyFont="1" applyFill="1" applyBorder="1" applyAlignment="1">
      <alignment vertical="center"/>
      <protection/>
    </xf>
    <xf numFmtId="0" fontId="35" fillId="0" borderId="15" xfId="80" applyFont="1" applyFill="1" applyBorder="1" applyAlignment="1">
      <alignment horizontal="center" vertical="center"/>
      <protection/>
    </xf>
    <xf numFmtId="0" fontId="77" fillId="0" borderId="15" xfId="80" applyFont="1" applyFill="1" applyBorder="1" applyAlignment="1">
      <alignment horizontal="right" vertical="center"/>
      <protection/>
    </xf>
    <xf numFmtId="0" fontId="77" fillId="0" borderId="15" xfId="80" applyFont="1" applyFill="1" applyBorder="1" applyAlignment="1">
      <alignment vertical="center"/>
      <protection/>
    </xf>
    <xf numFmtId="0" fontId="77" fillId="0" borderId="15" xfId="80" applyFont="1" applyFill="1" applyBorder="1" applyAlignment="1">
      <alignment horizontal="center" vertical="center"/>
      <protection/>
    </xf>
    <xf numFmtId="0" fontId="36" fillId="0" borderId="15" xfId="80" applyFont="1" applyFill="1" applyBorder="1" applyAlignment="1">
      <alignment horizontal="right" vertical="center"/>
      <protection/>
    </xf>
    <xf numFmtId="0" fontId="36" fillId="0" borderId="15" xfId="80" applyFont="1" applyFill="1" applyBorder="1" applyAlignment="1">
      <alignment vertical="center"/>
      <protection/>
    </xf>
    <xf numFmtId="0" fontId="36" fillId="0" borderId="15" xfId="80" applyFont="1" applyFill="1" applyBorder="1" applyAlignment="1">
      <alignment horizontal="center" vertical="center"/>
      <protection/>
    </xf>
    <xf numFmtId="0" fontId="36" fillId="0" borderId="16" xfId="80" applyFont="1" applyFill="1" applyBorder="1" applyAlignment="1">
      <alignment horizontal="right" vertical="center"/>
      <protection/>
    </xf>
    <xf numFmtId="0" fontId="36" fillId="0" borderId="16" xfId="80" applyFont="1" applyFill="1" applyBorder="1" applyAlignment="1">
      <alignment vertical="center"/>
      <protection/>
    </xf>
    <xf numFmtId="0" fontId="36" fillId="0" borderId="16" xfId="80" applyFont="1" applyFill="1" applyBorder="1" applyAlignment="1">
      <alignment horizontal="center" vertical="center"/>
      <protection/>
    </xf>
    <xf numFmtId="0" fontId="36" fillId="0" borderId="0" xfId="80" applyFont="1" applyFill="1" applyBorder="1" applyAlignment="1">
      <alignment horizontal="left"/>
      <protection/>
    </xf>
    <xf numFmtId="0" fontId="36" fillId="0" borderId="0" xfId="80" applyFont="1" applyFill="1" applyBorder="1" applyAlignment="1">
      <alignment horizontal="center" wrapText="1"/>
      <protection/>
    </xf>
    <xf numFmtId="43" fontId="36" fillId="0" borderId="22" xfId="53" applyFont="1" applyFill="1" applyBorder="1" applyAlignment="1">
      <alignment vertical="center"/>
    </xf>
    <xf numFmtId="184" fontId="43" fillId="23" borderId="18" xfId="80" applyNumberFormat="1" applyFont="1" applyFill="1" applyBorder="1" applyAlignment="1">
      <alignment vertical="center"/>
      <protection/>
    </xf>
    <xf numFmtId="184" fontId="43" fillId="23" borderId="15" xfId="80" applyNumberFormat="1" applyFont="1" applyFill="1" applyBorder="1" applyAlignment="1">
      <alignment vertical="center"/>
      <protection/>
    </xf>
    <xf numFmtId="184" fontId="43" fillId="23" borderId="15" xfId="51" applyNumberFormat="1" applyFont="1" applyFill="1" applyBorder="1" applyAlignment="1">
      <alignment vertical="center"/>
    </xf>
    <xf numFmtId="184" fontId="43" fillId="23" borderId="16" xfId="80" applyNumberFormat="1" applyFont="1" applyFill="1" applyBorder="1" applyAlignment="1">
      <alignment vertical="center"/>
      <protection/>
    </xf>
    <xf numFmtId="0" fontId="36" fillId="0" borderId="0" xfId="80" applyFont="1" applyFill="1" applyBorder="1" applyAlignment="1">
      <alignment horizontal="center" vertical="top"/>
      <protection/>
    </xf>
    <xf numFmtId="49" fontId="66" fillId="0" borderId="6" xfId="80" applyNumberFormat="1" applyFont="1" applyFill="1" applyBorder="1" applyAlignment="1">
      <alignment horizontal="center" vertical="center"/>
      <protection/>
    </xf>
    <xf numFmtId="177" fontId="62" fillId="0" borderId="6" xfId="80" applyNumberFormat="1" applyFont="1" applyFill="1" applyBorder="1" applyAlignment="1">
      <alignment horizontal="center" vertical="center"/>
      <protection/>
    </xf>
    <xf numFmtId="0" fontId="62" fillId="0" borderId="0" xfId="80" applyFont="1" applyFill="1" applyBorder="1" applyAlignment="1">
      <alignment horizontal="center"/>
      <protection/>
    </xf>
    <xf numFmtId="0" fontId="62" fillId="0" borderId="4" xfId="80" applyFont="1" applyFill="1" applyBorder="1" applyAlignment="1">
      <alignment horizontal="center"/>
      <protection/>
    </xf>
    <xf numFmtId="0" fontId="27" fillId="0" borderId="18" xfId="80" applyFont="1" applyFill="1" applyBorder="1" applyAlignment="1">
      <alignment horizontal="right" vertical="center"/>
      <protection/>
    </xf>
    <xf numFmtId="0" fontId="27" fillId="0" borderId="18" xfId="80" applyFont="1" applyFill="1" applyBorder="1" applyAlignment="1">
      <alignment vertical="center"/>
      <protection/>
    </xf>
    <xf numFmtId="184" fontId="27" fillId="0" borderId="18" xfId="53" applyNumberFormat="1" applyFont="1" applyFill="1" applyBorder="1" applyAlignment="1">
      <alignment vertical="center"/>
    </xf>
    <xf numFmtId="184" fontId="37" fillId="0" borderId="15" xfId="53" applyNumberFormat="1" applyFont="1" applyFill="1" applyBorder="1" applyAlignment="1">
      <alignment vertical="center"/>
    </xf>
    <xf numFmtId="0" fontId="37" fillId="0" borderId="0" xfId="80" applyFont="1" applyFill="1" applyAlignment="1">
      <alignment/>
      <protection/>
    </xf>
    <xf numFmtId="184" fontId="38" fillId="0" borderId="15" xfId="53" applyNumberFormat="1" applyFont="1" applyFill="1" applyBorder="1" applyAlignment="1">
      <alignment horizontal="left" vertical="center"/>
    </xf>
    <xf numFmtId="184" fontId="37" fillId="0" borderId="15" xfId="53" applyNumberFormat="1" applyFont="1" applyFill="1" applyBorder="1" applyAlignment="1">
      <alignment horizontal="left" vertical="center"/>
    </xf>
    <xf numFmtId="184" fontId="38" fillId="0" borderId="16" xfId="53" applyNumberFormat="1" applyFont="1" applyFill="1" applyBorder="1" applyAlignment="1">
      <alignment vertical="center"/>
    </xf>
    <xf numFmtId="0" fontId="57" fillId="0" borderId="0" xfId="80" applyFont="1" applyFill="1">
      <alignment/>
      <protection/>
    </xf>
    <xf numFmtId="184" fontId="27" fillId="0" borderId="17" xfId="53" applyNumberFormat="1" applyFont="1" applyFill="1" applyBorder="1" applyAlignment="1" applyProtection="1">
      <alignment vertical="center"/>
      <protection/>
    </xf>
    <xf numFmtId="184" fontId="37" fillId="0" borderId="15" xfId="53" applyNumberFormat="1" applyFont="1" applyFill="1" applyBorder="1" applyAlignment="1" applyProtection="1">
      <alignment vertical="center"/>
      <protection/>
    </xf>
    <xf numFmtId="184" fontId="38" fillId="0" borderId="15" xfId="53" applyNumberFormat="1" applyFont="1" applyFill="1" applyBorder="1" applyAlignment="1" applyProtection="1">
      <alignment vertical="center"/>
      <protection/>
    </xf>
    <xf numFmtId="184" fontId="37" fillId="0" borderId="16" xfId="53" applyNumberFormat="1" applyFont="1" applyFill="1" applyBorder="1" applyAlignment="1" applyProtection="1">
      <alignment vertical="center"/>
      <protection/>
    </xf>
    <xf numFmtId="184" fontId="27" fillId="0" borderId="17" xfId="53" applyNumberFormat="1" applyFont="1" applyFill="1" applyBorder="1" applyAlignment="1">
      <alignment vertical="center"/>
    </xf>
    <xf numFmtId="0" fontId="57" fillId="0" borderId="0" xfId="80" applyFont="1" applyFill="1" applyAlignment="1">
      <alignment vertical="top"/>
      <protection/>
    </xf>
    <xf numFmtId="184" fontId="27" fillId="0" borderId="17" xfId="80" applyNumberFormat="1" applyFont="1" applyFill="1" applyBorder="1" applyAlignment="1">
      <alignment vertical="center" wrapText="1"/>
      <protection/>
    </xf>
    <xf numFmtId="184" fontId="38" fillId="0" borderId="17" xfId="53" applyNumberFormat="1" applyFont="1" applyFill="1" applyBorder="1" applyAlignment="1">
      <alignment vertical="center"/>
    </xf>
    <xf numFmtId="184" fontId="38" fillId="0" borderId="17" xfId="88" applyNumberFormat="1" applyFont="1" applyFill="1" applyBorder="1" applyAlignment="1">
      <alignment vertical="center"/>
      <protection/>
    </xf>
    <xf numFmtId="184" fontId="38" fillId="0" borderId="15" xfId="88" applyNumberFormat="1" applyFont="1" applyFill="1" applyBorder="1" applyAlignment="1">
      <alignment vertical="center"/>
      <protection/>
    </xf>
    <xf numFmtId="184" fontId="38" fillId="0" borderId="16" xfId="88" applyNumberFormat="1" applyFont="1" applyFill="1" applyBorder="1" applyAlignment="1">
      <alignment vertical="center"/>
      <protection/>
    </xf>
    <xf numFmtId="0" fontId="43" fillId="0" borderId="0" xfId="87" applyFont="1" applyFill="1">
      <alignment/>
      <protection/>
    </xf>
    <xf numFmtId="184" fontId="27" fillId="0" borderId="18" xfId="53" applyNumberFormat="1" applyFont="1" applyFill="1" applyBorder="1" applyAlignment="1">
      <alignment vertical="center" wrapText="1"/>
    </xf>
    <xf numFmtId="184" fontId="27" fillId="0" borderId="15" xfId="53" applyNumberFormat="1" applyFont="1" applyFill="1" applyBorder="1" applyAlignment="1">
      <alignment vertical="center" wrapText="1"/>
    </xf>
    <xf numFmtId="184" fontId="37" fillId="0" borderId="15" xfId="53" applyNumberFormat="1" applyFont="1" applyFill="1" applyBorder="1" applyAlignment="1">
      <alignment vertical="center" wrapText="1"/>
    </xf>
    <xf numFmtId="184" fontId="38" fillId="0" borderId="15" xfId="53" applyNumberFormat="1" applyFont="1" applyFill="1" applyBorder="1" applyAlignment="1">
      <alignment vertical="center" wrapText="1"/>
    </xf>
    <xf numFmtId="184" fontId="38" fillId="0" borderId="16" xfId="53" applyNumberFormat="1" applyFont="1" applyFill="1" applyBorder="1" applyAlignment="1">
      <alignment vertical="center" wrapText="1"/>
    </xf>
    <xf numFmtId="184" fontId="57" fillId="0" borderId="17" xfId="80" applyNumberFormat="1" applyFont="1" applyFill="1" applyBorder="1" applyAlignment="1">
      <alignment vertical="center"/>
      <protection/>
    </xf>
    <xf numFmtId="184" fontId="57" fillId="0" borderId="15" xfId="80" applyNumberFormat="1" applyFont="1" applyFill="1" applyBorder="1" applyAlignment="1">
      <alignment vertical="center"/>
      <protection/>
    </xf>
    <xf numFmtId="183" fontId="57" fillId="0" borderId="17" xfId="80" applyNumberFormat="1" applyFont="1" applyFill="1" applyBorder="1" applyAlignment="1">
      <alignment vertical="center"/>
      <protection/>
    </xf>
    <xf numFmtId="184" fontId="57" fillId="0" borderId="16" xfId="80" applyNumberFormat="1" applyFont="1" applyFill="1" applyBorder="1" applyAlignment="1">
      <alignment vertical="center"/>
      <protection/>
    </xf>
    <xf numFmtId="184" fontId="38" fillId="0" borderId="17" xfId="80" applyNumberFormat="1" applyFont="1" applyFill="1" applyBorder="1">
      <alignment/>
      <protection/>
    </xf>
    <xf numFmtId="0" fontId="38" fillId="0" borderId="15" xfId="80" applyFont="1" applyFill="1" applyBorder="1" applyAlignment="1">
      <alignment/>
      <protection/>
    </xf>
    <xf numFmtId="0" fontId="38" fillId="0" borderId="16" xfId="80" applyFont="1" applyFill="1" applyBorder="1" applyAlignment="1">
      <alignment horizontal="right"/>
      <protection/>
    </xf>
    <xf numFmtId="0" fontId="38" fillId="0" borderId="16" xfId="80" applyFont="1" applyFill="1" applyBorder="1">
      <alignment/>
      <protection/>
    </xf>
    <xf numFmtId="0" fontId="38" fillId="0" borderId="16" xfId="80" applyFont="1" applyFill="1" applyBorder="1" applyAlignment="1">
      <alignment horizontal="center"/>
      <protection/>
    </xf>
    <xf numFmtId="190" fontId="27" fillId="0" borderId="17" xfId="80" applyNumberFormat="1" applyFont="1" applyFill="1" applyBorder="1">
      <alignment/>
      <protection/>
    </xf>
    <xf numFmtId="190" fontId="27" fillId="0" borderId="17" xfId="53" applyNumberFormat="1" applyFont="1" applyFill="1" applyBorder="1" applyAlignment="1">
      <alignment vertical="center" wrapText="1"/>
    </xf>
    <xf numFmtId="190" fontId="27" fillId="0" borderId="15" xfId="80" applyNumberFormat="1" applyFont="1" applyFill="1" applyBorder="1">
      <alignment/>
      <protection/>
    </xf>
    <xf numFmtId="190" fontId="27" fillId="0" borderId="15" xfId="53" applyNumberFormat="1" applyFont="1" applyFill="1" applyBorder="1" applyAlignment="1">
      <alignment vertical="center" wrapText="1"/>
    </xf>
    <xf numFmtId="190" fontId="37" fillId="0" borderId="15" xfId="80" applyNumberFormat="1" applyFont="1" applyFill="1" applyBorder="1">
      <alignment/>
      <protection/>
    </xf>
    <xf numFmtId="190" fontId="37" fillId="0" borderId="15" xfId="53" applyNumberFormat="1" applyFont="1" applyFill="1" applyBorder="1" applyAlignment="1">
      <alignment vertical="center" wrapText="1"/>
    </xf>
    <xf numFmtId="190" fontId="38" fillId="0" borderId="15" xfId="80" applyNumberFormat="1" applyFont="1" applyFill="1" applyBorder="1">
      <alignment/>
      <protection/>
    </xf>
    <xf numFmtId="190" fontId="38" fillId="0" borderId="15" xfId="53" applyNumberFormat="1" applyFont="1" applyFill="1" applyBorder="1" applyAlignment="1">
      <alignment vertical="center" wrapText="1"/>
    </xf>
    <xf numFmtId="190" fontId="38" fillId="0" borderId="16" xfId="80" applyNumberFormat="1" applyFont="1" applyFill="1" applyBorder="1">
      <alignment/>
      <protection/>
    </xf>
    <xf numFmtId="190" fontId="38" fillId="0" borderId="16" xfId="53" applyNumberFormat="1" applyFont="1" applyFill="1" applyBorder="1" applyAlignment="1">
      <alignment vertical="center" wrapText="1"/>
    </xf>
    <xf numFmtId="0" fontId="38" fillId="0" borderId="0" xfId="80" applyFont="1" applyFill="1" applyBorder="1" applyAlignment="1">
      <alignment horizontal="center"/>
      <protection/>
    </xf>
    <xf numFmtId="0" fontId="108" fillId="0" borderId="0" xfId="80" applyFont="1" applyFill="1" applyAlignment="1">
      <alignment horizontal="center" vertical="center" wrapText="1"/>
      <protection/>
    </xf>
    <xf numFmtId="0" fontId="27" fillId="0" borderId="0" xfId="80" applyFont="1" applyFill="1" applyAlignment="1">
      <alignment horizontal="center"/>
      <protection/>
    </xf>
    <xf numFmtId="187" fontId="38" fillId="0" borderId="15" xfId="53" applyNumberFormat="1" applyFont="1" applyFill="1" applyBorder="1" applyAlignment="1" applyProtection="1">
      <alignment vertical="center"/>
      <protection/>
    </xf>
    <xf numFmtId="187" fontId="37" fillId="0" borderId="15" xfId="53" applyNumberFormat="1" applyFont="1" applyFill="1" applyBorder="1" applyAlignment="1" applyProtection="1">
      <alignment vertical="center"/>
      <protection/>
    </xf>
    <xf numFmtId="187" fontId="38" fillId="0" borderId="15" xfId="53" applyNumberFormat="1" applyFont="1" applyFill="1" applyBorder="1" applyAlignment="1">
      <alignment vertical="center"/>
    </xf>
    <xf numFmtId="187" fontId="38" fillId="0" borderId="15" xfId="80" applyNumberFormat="1" applyFont="1" applyFill="1" applyBorder="1" applyAlignment="1">
      <alignment vertical="center"/>
      <protection/>
    </xf>
    <xf numFmtId="187" fontId="38" fillId="0" borderId="15" xfId="88" applyNumberFormat="1" applyFont="1" applyFill="1" applyBorder="1" applyAlignment="1">
      <alignment vertical="center"/>
      <protection/>
    </xf>
    <xf numFmtId="187" fontId="37" fillId="0" borderId="15" xfId="53" applyNumberFormat="1" applyFont="1" applyFill="1" applyBorder="1" applyAlignment="1">
      <alignment vertical="center" wrapText="1"/>
    </xf>
    <xf numFmtId="187" fontId="38" fillId="0" borderId="15" xfId="53" applyNumberFormat="1" applyFont="1" applyFill="1" applyBorder="1" applyAlignment="1">
      <alignment vertical="center" wrapText="1"/>
    </xf>
    <xf numFmtId="187" fontId="27" fillId="0" borderId="15" xfId="53" applyNumberFormat="1" applyFont="1" applyFill="1" applyBorder="1" applyAlignment="1">
      <alignment vertical="center" wrapText="1"/>
    </xf>
    <xf numFmtId="187" fontId="57" fillId="0" borderId="15" xfId="80" applyNumberFormat="1" applyFont="1" applyFill="1" applyBorder="1" applyAlignment="1">
      <alignment vertical="center"/>
      <protection/>
    </xf>
    <xf numFmtId="43" fontId="38" fillId="0" borderId="15" xfId="80" applyNumberFormat="1" applyFont="1" applyFill="1" applyBorder="1">
      <alignment/>
      <protection/>
    </xf>
    <xf numFmtId="0" fontId="35" fillId="0" borderId="0" xfId="80" applyFont="1" applyFill="1" applyAlignment="1">
      <alignment horizontal="center"/>
      <protection/>
    </xf>
    <xf numFmtId="0" fontId="44" fillId="0" borderId="0" xfId="80" applyFont="1" applyFill="1" applyAlignment="1">
      <alignment horizontal="center"/>
      <protection/>
    </xf>
    <xf numFmtId="0" fontId="38" fillId="0" borderId="0" xfId="80" applyFont="1" applyFill="1" applyBorder="1" applyAlignment="1">
      <alignment horizontal="right" vertical="top"/>
      <protection/>
    </xf>
    <xf numFmtId="0" fontId="38" fillId="0" borderId="6" xfId="80" applyFont="1" applyFill="1" applyBorder="1" applyAlignment="1">
      <alignment horizontal="center" vertical="center" wrapText="1"/>
      <protection/>
    </xf>
    <xf numFmtId="0" fontId="38" fillId="0" borderId="6" xfId="80" applyFont="1" applyFill="1" applyBorder="1" applyAlignment="1">
      <alignment horizontal="center" vertical="center"/>
      <protection/>
    </xf>
    <xf numFmtId="0" fontId="36" fillId="0" borderId="0" xfId="80" applyFont="1" applyFill="1" applyAlignment="1">
      <alignment horizontal="center"/>
      <protection/>
    </xf>
    <xf numFmtId="0" fontId="27" fillId="0" borderId="6" xfId="80" applyFont="1" applyFill="1" applyBorder="1" applyAlignment="1">
      <alignment horizontal="center" vertical="center"/>
      <protection/>
    </xf>
    <xf numFmtId="0" fontId="27" fillId="0" borderId="6" xfId="80" applyFont="1" applyFill="1" applyBorder="1" applyAlignment="1">
      <alignment vertical="center"/>
      <protection/>
    </xf>
    <xf numFmtId="0" fontId="27" fillId="0" borderId="6" xfId="80" applyFont="1" applyFill="1" applyBorder="1" applyAlignment="1">
      <alignment horizontal="center" vertical="center" wrapText="1"/>
      <protection/>
    </xf>
    <xf numFmtId="0" fontId="38" fillId="0" borderId="6" xfId="80" applyFont="1" applyFill="1" applyBorder="1" applyAlignment="1">
      <alignment horizontal="center" wrapText="1"/>
      <protection/>
    </xf>
    <xf numFmtId="49" fontId="38" fillId="0" borderId="6" xfId="80" applyNumberFormat="1" applyFont="1" applyFill="1" applyBorder="1" applyAlignment="1">
      <alignment horizontal="center" vertical="center" wrapText="1"/>
      <protection/>
    </xf>
    <xf numFmtId="0" fontId="27" fillId="0" borderId="0" xfId="80" applyFont="1" applyFill="1" applyAlignment="1">
      <alignment horizontal="center" vertical="center" wrapText="1"/>
      <protection/>
    </xf>
    <xf numFmtId="0" fontId="27" fillId="0" borderId="0" xfId="80" applyFont="1" applyFill="1" applyAlignment="1">
      <alignment horizontal="center" vertical="center"/>
      <protection/>
    </xf>
    <xf numFmtId="0" fontId="38" fillId="0" borderId="0" xfId="80" applyFont="1" applyFill="1" applyAlignment="1">
      <alignment horizontal="center" vertical="center" wrapText="1"/>
      <protection/>
    </xf>
    <xf numFmtId="0" fontId="38" fillId="0" borderId="0" xfId="80" applyFont="1" applyFill="1" applyBorder="1" applyAlignment="1">
      <alignment horizontal="center"/>
      <protection/>
    </xf>
    <xf numFmtId="0" fontId="38" fillId="0" borderId="0" xfId="80" applyFont="1" applyFill="1" applyAlignment="1">
      <alignment horizontal="center" vertical="center"/>
      <protection/>
    </xf>
    <xf numFmtId="0" fontId="27" fillId="0" borderId="0" xfId="80" applyFont="1" applyFill="1" applyAlignment="1" applyProtection="1">
      <alignment horizontal="left"/>
      <protection/>
    </xf>
    <xf numFmtId="0" fontId="35" fillId="0" borderId="0" xfId="80" applyFont="1" applyFill="1" applyAlignment="1" applyProtection="1">
      <alignment horizontal="center"/>
      <protection/>
    </xf>
    <xf numFmtId="0" fontId="36" fillId="0" borderId="0" xfId="80" applyFont="1" applyFill="1" applyAlignment="1" applyProtection="1">
      <alignment horizontal="center"/>
      <protection/>
    </xf>
    <xf numFmtId="0" fontId="38" fillId="0" borderId="0" xfId="80" applyFont="1" applyFill="1" applyAlignment="1" applyProtection="1">
      <alignment horizontal="left" vertical="top" wrapText="1"/>
      <protection/>
    </xf>
    <xf numFmtId="0" fontId="38" fillId="0" borderId="0" xfId="80" applyFont="1" applyFill="1" applyBorder="1" applyAlignment="1" applyProtection="1">
      <alignment horizontal="right" vertical="top"/>
      <protection/>
    </xf>
    <xf numFmtId="0" fontId="38" fillId="0" borderId="0" xfId="80" applyFont="1" applyFill="1" applyBorder="1" applyAlignment="1" applyProtection="1">
      <alignment horizontal="center"/>
      <protection/>
    </xf>
    <xf numFmtId="0" fontId="38" fillId="0" borderId="6" xfId="80" applyFont="1" applyFill="1" applyBorder="1" applyAlignment="1" applyProtection="1">
      <alignment horizontal="center" vertical="center" wrapText="1"/>
      <protection/>
    </xf>
    <xf numFmtId="0" fontId="38" fillId="0" borderId="6" xfId="80" applyFont="1" applyFill="1" applyBorder="1" applyAlignment="1" applyProtection="1">
      <alignment horizontal="center" vertical="center"/>
      <protection/>
    </xf>
    <xf numFmtId="0" fontId="38" fillId="0" borderId="6" xfId="80" applyFont="1" applyFill="1" applyBorder="1" applyAlignment="1" applyProtection="1">
      <alignment horizontal="center"/>
      <protection/>
    </xf>
    <xf numFmtId="0" fontId="27" fillId="0" borderId="0" xfId="80" applyFont="1" applyFill="1" applyAlignment="1" applyProtection="1">
      <alignment horizontal="center" vertical="center" wrapText="1"/>
      <protection/>
    </xf>
    <xf numFmtId="0" fontId="44" fillId="0" borderId="0" xfId="80" applyFont="1" applyFill="1" applyAlignment="1" applyProtection="1">
      <alignment horizontal="center"/>
      <protection/>
    </xf>
    <xf numFmtId="0" fontId="27" fillId="0" borderId="6" xfId="80" applyFont="1" applyFill="1" applyBorder="1" applyAlignment="1" applyProtection="1">
      <alignment horizontal="center" vertical="center"/>
      <protection/>
    </xf>
    <xf numFmtId="0" fontId="27" fillId="0" borderId="6" xfId="80" applyFont="1" applyFill="1" applyBorder="1" applyAlignment="1" applyProtection="1">
      <alignment vertical="center"/>
      <protection/>
    </xf>
    <xf numFmtId="0" fontId="27" fillId="0" borderId="6" xfId="80" applyFont="1" applyFill="1" applyBorder="1" applyAlignment="1" applyProtection="1">
      <alignment horizontal="center"/>
      <protection/>
    </xf>
    <xf numFmtId="0" fontId="27" fillId="0" borderId="6" xfId="80" applyFont="1" applyFill="1" applyBorder="1" applyAlignment="1" applyProtection="1">
      <alignment horizontal="center" vertical="top"/>
      <protection/>
    </xf>
    <xf numFmtId="49" fontId="38" fillId="0" borderId="6" xfId="80" applyNumberFormat="1" applyFont="1" applyFill="1" applyBorder="1" applyAlignment="1" applyProtection="1">
      <alignment horizontal="center" vertical="center" wrapText="1"/>
      <protection/>
    </xf>
    <xf numFmtId="0" fontId="27" fillId="0" borderId="0" xfId="80" applyFont="1" applyFill="1" applyAlignment="1" applyProtection="1">
      <alignment horizontal="center" vertical="top"/>
      <protection/>
    </xf>
    <xf numFmtId="0" fontId="56" fillId="0" borderId="0" xfId="80" applyFont="1" applyFill="1" applyAlignment="1">
      <alignment horizontal="left"/>
      <protection/>
    </xf>
    <xf numFmtId="0" fontId="27" fillId="0" borderId="6" xfId="80" applyFont="1" applyFill="1" applyBorder="1" applyAlignment="1">
      <alignment horizontal="center" vertical="top"/>
      <protection/>
    </xf>
    <xf numFmtId="0" fontId="38" fillId="0" borderId="19" xfId="80" applyFont="1" applyFill="1" applyBorder="1" applyAlignment="1" applyProtection="1">
      <alignment horizontal="center" vertical="center"/>
      <protection/>
    </xf>
    <xf numFmtId="0" fontId="38" fillId="0" borderId="0" xfId="80" applyFont="1" applyFill="1" applyAlignment="1">
      <alignment horizontal="left" vertical="top" wrapText="1"/>
      <protection/>
    </xf>
    <xf numFmtId="0" fontId="27" fillId="0" borderId="6" xfId="80" applyFont="1" applyFill="1" applyBorder="1" applyAlignment="1">
      <alignment horizontal="left" vertical="center"/>
      <protection/>
    </xf>
    <xf numFmtId="0" fontId="38" fillId="0" borderId="19" xfId="80" applyFont="1" applyFill="1" applyBorder="1" applyAlignment="1">
      <alignment horizontal="center"/>
      <protection/>
    </xf>
    <xf numFmtId="0" fontId="36" fillId="0" borderId="6" xfId="80" applyFont="1" applyFill="1" applyBorder="1" applyAlignment="1">
      <alignment horizontal="center" vertical="center" wrapText="1"/>
      <protection/>
    </xf>
    <xf numFmtId="0" fontId="36" fillId="0" borderId="6" xfId="80" applyFont="1" applyFill="1" applyBorder="1" applyAlignment="1">
      <alignment horizontal="center" vertical="center"/>
      <protection/>
    </xf>
    <xf numFmtId="0" fontId="36" fillId="0" borderId="0" xfId="80" applyFont="1" applyFill="1" applyBorder="1" applyAlignment="1">
      <alignment horizontal="center"/>
      <protection/>
    </xf>
    <xf numFmtId="0" fontId="36" fillId="0" borderId="0" xfId="80" applyFont="1" applyFill="1" applyBorder="1" applyAlignment="1">
      <alignment horizontal="right"/>
      <protection/>
    </xf>
    <xf numFmtId="0" fontId="35" fillId="0" borderId="6" xfId="80" applyFont="1" applyFill="1" applyBorder="1" applyAlignment="1">
      <alignment horizontal="center" vertical="center"/>
      <protection/>
    </xf>
    <xf numFmtId="0" fontId="35" fillId="0" borderId="6" xfId="80" applyFont="1" applyFill="1" applyBorder="1" applyAlignment="1">
      <alignment vertical="center"/>
      <protection/>
    </xf>
    <xf numFmtId="0" fontId="35" fillId="0" borderId="6" xfId="80" applyFont="1" applyFill="1" applyBorder="1" applyAlignment="1">
      <alignment horizontal="center"/>
      <protection/>
    </xf>
    <xf numFmtId="0" fontId="52" fillId="0" borderId="0" xfId="80" applyFont="1" applyFill="1" applyAlignment="1">
      <alignment horizontal="center"/>
      <protection/>
    </xf>
    <xf numFmtId="0" fontId="50" fillId="0" borderId="0" xfId="80" applyFont="1" applyFill="1" applyAlignment="1">
      <alignment horizontal="center"/>
      <protection/>
    </xf>
    <xf numFmtId="0" fontId="33" fillId="0" borderId="0" xfId="80" applyFont="1" applyFill="1" applyAlignment="1">
      <alignment horizontal="center"/>
      <protection/>
    </xf>
    <xf numFmtId="0" fontId="36" fillId="0" borderId="19" xfId="80" applyFont="1" applyFill="1" applyBorder="1" applyAlignment="1" applyProtection="1">
      <alignment horizontal="center" vertical="center"/>
      <protection/>
    </xf>
    <xf numFmtId="0" fontId="35" fillId="0" borderId="0" xfId="80" applyFont="1" applyFill="1" applyAlignment="1" applyProtection="1">
      <alignment horizontal="center" vertical="top"/>
      <protection/>
    </xf>
    <xf numFmtId="0" fontId="51" fillId="0" borderId="0" xfId="80" applyFont="1" applyFill="1" applyAlignment="1">
      <alignment horizontal="center"/>
      <protection/>
    </xf>
    <xf numFmtId="0" fontId="36" fillId="0" borderId="0" xfId="80" applyFont="1" applyFill="1" applyBorder="1" applyAlignment="1">
      <alignment horizontal="center" vertical="center"/>
      <protection/>
    </xf>
    <xf numFmtId="0" fontId="108" fillId="0" borderId="0" xfId="80" applyFont="1" applyFill="1" applyAlignment="1">
      <alignment horizontal="center" vertical="center" wrapText="1"/>
      <protection/>
    </xf>
    <xf numFmtId="0" fontId="27" fillId="0" borderId="0" xfId="80" applyFont="1" applyFill="1" applyBorder="1" applyAlignment="1">
      <alignment horizontal="center" vertical="center" wrapText="1"/>
      <protection/>
    </xf>
    <xf numFmtId="0" fontId="35" fillId="0" borderId="0" xfId="80" applyFont="1" applyFill="1" applyBorder="1" applyAlignment="1">
      <alignment horizontal="center" vertical="center" wrapText="1"/>
      <protection/>
    </xf>
    <xf numFmtId="49" fontId="36" fillId="0" borderId="6" xfId="80" applyNumberFormat="1" applyFont="1" applyFill="1" applyBorder="1" applyAlignment="1">
      <alignment horizontal="center" vertical="center" wrapText="1"/>
      <protection/>
    </xf>
    <xf numFmtId="0" fontId="35" fillId="0" borderId="6" xfId="80" applyFont="1" applyFill="1" applyBorder="1" applyAlignment="1">
      <alignment horizontal="center" vertical="center" wrapText="1"/>
      <protection/>
    </xf>
    <xf numFmtId="0" fontId="38" fillId="0" borderId="0" xfId="80" applyFont="1" applyFill="1" applyAlignment="1">
      <alignment horizontal="left" vertical="top"/>
      <protection/>
    </xf>
    <xf numFmtId="0" fontId="44" fillId="0" borderId="0" xfId="80" applyFont="1" applyFill="1" applyBorder="1" applyAlignment="1">
      <alignment horizontal="center"/>
      <protection/>
    </xf>
    <xf numFmtId="0" fontId="35" fillId="0" borderId="0" xfId="80" applyFont="1" applyFill="1" applyAlignment="1">
      <alignment horizontal="center" vertical="center"/>
      <protection/>
    </xf>
    <xf numFmtId="0" fontId="38" fillId="0" borderId="0" xfId="80" applyFont="1" applyFill="1" applyAlignment="1">
      <alignment horizontal="left" vertical="center"/>
      <protection/>
    </xf>
    <xf numFmtId="0" fontId="57" fillId="0" borderId="0"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24" xfId="80" applyFont="1" applyFill="1" applyBorder="1" applyAlignment="1">
      <alignment horizontal="left" vertical="center"/>
      <protection/>
    </xf>
    <xf numFmtId="0" fontId="57" fillId="0" borderId="0" xfId="0" applyFont="1" applyFill="1" applyBorder="1" applyAlignment="1">
      <alignment horizontal="left" vertical="center"/>
    </xf>
    <xf numFmtId="0" fontId="27" fillId="0" borderId="0" xfId="80" applyFont="1" applyFill="1" applyAlignment="1">
      <alignment horizontal="center" vertical="top"/>
      <protection/>
    </xf>
    <xf numFmtId="0" fontId="56" fillId="0" borderId="0" xfId="80" applyFont="1" applyFill="1" applyAlignment="1">
      <alignment horizontal="center" vertical="center" wrapText="1"/>
      <protection/>
    </xf>
    <xf numFmtId="0" fontId="38" fillId="0" borderId="0" xfId="80" applyFont="1" applyFill="1" applyAlignment="1">
      <alignment/>
      <protection/>
    </xf>
    <xf numFmtId="0" fontId="38" fillId="0" borderId="0" xfId="80" applyFont="1" applyFill="1" applyAlignment="1">
      <alignment wrapText="1"/>
      <protection/>
    </xf>
    <xf numFmtId="0" fontId="38" fillId="0" borderId="0" xfId="80" applyFont="1" applyFill="1" applyAlignment="1">
      <alignment horizontal="center"/>
      <protection/>
    </xf>
    <xf numFmtId="0" fontId="38" fillId="0" borderId="0" xfId="80" applyFont="1" applyFill="1" applyBorder="1" applyAlignment="1">
      <alignment horizontal="left" vertical="center"/>
      <protection/>
    </xf>
    <xf numFmtId="43" fontId="38" fillId="0" borderId="6" xfId="53" applyNumberFormat="1" applyFont="1" applyFill="1" applyBorder="1" applyAlignment="1">
      <alignment horizontal="center" vertical="center" wrapText="1"/>
    </xf>
    <xf numFmtId="43" fontId="38" fillId="0" borderId="6" xfId="53" applyNumberFormat="1" applyFont="1" applyFill="1" applyBorder="1" applyAlignment="1">
      <alignment/>
    </xf>
    <xf numFmtId="0" fontId="57" fillId="0" borderId="6" xfId="80" applyFont="1" applyFill="1" applyBorder="1" applyAlignment="1">
      <alignment horizontal="center" vertical="center" wrapText="1"/>
      <protection/>
    </xf>
    <xf numFmtId="0" fontId="62" fillId="0" borderId="6" xfId="80" applyFont="1" applyFill="1" applyBorder="1" applyAlignment="1">
      <alignment horizontal="center" vertical="center" wrapText="1"/>
      <protection/>
    </xf>
    <xf numFmtId="0" fontId="61" fillId="0" borderId="6" xfId="80" applyFont="1" applyFill="1" applyBorder="1" applyAlignment="1">
      <alignment horizontal="center" vertical="center"/>
      <protection/>
    </xf>
    <xf numFmtId="0" fontId="62" fillId="0" borderId="6" xfId="80" applyFont="1" applyFill="1" applyBorder="1">
      <alignment/>
      <protection/>
    </xf>
    <xf numFmtId="0" fontId="27" fillId="0" borderId="0" xfId="80" applyFont="1" applyFill="1" applyAlignment="1">
      <alignment horizontal="center"/>
      <protection/>
    </xf>
    <xf numFmtId="0" fontId="28" fillId="0" borderId="0" xfId="80" applyFont="1" applyFill="1" applyAlignment="1">
      <alignment horizontal="center"/>
      <protection/>
    </xf>
    <xf numFmtId="0" fontId="34" fillId="0" borderId="0" xfId="80" applyFont="1" applyFill="1" applyAlignment="1">
      <alignment horizontal="center" vertical="center" wrapText="1"/>
      <protection/>
    </xf>
    <xf numFmtId="0" fontId="47" fillId="0" borderId="0" xfId="80" applyFont="1" applyFill="1" applyAlignment="1">
      <alignment horizontal="center" vertical="center" wrapText="1"/>
      <protection/>
    </xf>
    <xf numFmtId="0" fontId="47" fillId="0" borderId="0" xfId="80" applyFont="1" applyFill="1" applyAlignment="1">
      <alignment horizontal="center" vertical="center"/>
      <protection/>
    </xf>
    <xf numFmtId="0" fontId="34" fillId="0" borderId="0" xfId="80" applyFont="1" applyFill="1" applyAlignment="1">
      <alignment horizontal="center" vertical="top"/>
      <protection/>
    </xf>
    <xf numFmtId="0" fontId="38" fillId="0" borderId="0" xfId="80" applyFont="1" applyFill="1" applyBorder="1" applyAlignment="1">
      <alignment horizontal="center" vertical="center"/>
      <protection/>
    </xf>
    <xf numFmtId="0" fontId="69" fillId="0" borderId="0" xfId="80" applyFont="1" applyFill="1" applyAlignment="1">
      <alignment horizontal="center" vertical="center"/>
      <protection/>
    </xf>
    <xf numFmtId="0" fontId="38" fillId="0" borderId="0" xfId="80" applyFont="1" applyFill="1" applyBorder="1" applyAlignment="1">
      <alignment horizontal="left"/>
      <protection/>
    </xf>
    <xf numFmtId="0" fontId="61" fillId="0" borderId="6" xfId="80" applyFont="1" applyFill="1" applyBorder="1" applyAlignment="1">
      <alignment horizontal="center" vertical="center" wrapText="1"/>
      <protection/>
    </xf>
    <xf numFmtId="0" fontId="57" fillId="0" borderId="19" xfId="80" applyFont="1" applyFill="1" applyBorder="1" applyAlignment="1">
      <alignment horizontal="center" vertical="center"/>
      <protection/>
    </xf>
    <xf numFmtId="0" fontId="57" fillId="0" borderId="0" xfId="80" applyFont="1" applyFill="1" applyAlignment="1">
      <alignment horizontal="center" vertical="center"/>
      <protection/>
    </xf>
    <xf numFmtId="0" fontId="27" fillId="0" borderId="17" xfId="80" applyFont="1" applyFill="1" applyBorder="1" applyAlignment="1">
      <alignment horizontal="center" vertical="center" wrapText="1"/>
      <protection/>
    </xf>
    <xf numFmtId="0" fontId="27" fillId="0" borderId="15" xfId="80" applyFont="1" applyFill="1" applyBorder="1" applyAlignment="1">
      <alignment horizontal="center" vertical="center" wrapText="1"/>
      <protection/>
    </xf>
    <xf numFmtId="0" fontId="27" fillId="0" borderId="6" xfId="80" applyFont="1" applyFill="1" applyBorder="1" applyAlignment="1">
      <alignment horizontal="center" vertical="justify"/>
      <protection/>
    </xf>
    <xf numFmtId="0" fontId="0" fillId="0" borderId="0" xfId="80" applyFont="1" applyFill="1" applyAlignment="1">
      <alignment horizontal="center"/>
      <protection/>
    </xf>
    <xf numFmtId="0" fontId="38" fillId="0" borderId="0" xfId="80" applyFont="1" applyFill="1" applyBorder="1" applyAlignment="1">
      <alignment horizontal="right"/>
      <protection/>
    </xf>
    <xf numFmtId="0" fontId="47" fillId="0" borderId="17"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1" xfId="0" applyFont="1" applyBorder="1" applyAlignment="1">
      <alignment horizontal="center" vertical="center" wrapText="1"/>
    </xf>
    <xf numFmtId="0" fontId="107" fillId="0" borderId="0" xfId="80" applyFont="1" applyFill="1" applyBorder="1" applyAlignment="1">
      <alignment horizontal="center"/>
      <protection/>
    </xf>
    <xf numFmtId="0" fontId="107" fillId="0" borderId="6" xfId="80" applyFont="1" applyFill="1" applyBorder="1" applyAlignment="1">
      <alignment horizontal="center" vertical="center" wrapText="1"/>
      <protection/>
    </xf>
    <xf numFmtId="0" fontId="118" fillId="0" borderId="0" xfId="80" applyFont="1" applyFill="1" applyAlignment="1">
      <alignment horizontal="center"/>
      <protection/>
    </xf>
    <xf numFmtId="0" fontId="119" fillId="0" borderId="0" xfId="80" applyFont="1" applyFill="1" applyAlignment="1">
      <alignment horizontal="center"/>
      <protection/>
    </xf>
    <xf numFmtId="0" fontId="111" fillId="0" borderId="0" xfId="80" applyFont="1" applyFill="1" applyAlignment="1">
      <alignment horizontal="center"/>
      <protection/>
    </xf>
    <xf numFmtId="0" fontId="108" fillId="0" borderId="6" xfId="80" applyFont="1" applyFill="1" applyBorder="1" applyAlignment="1">
      <alignment horizontal="center" vertical="center"/>
      <protection/>
    </xf>
    <xf numFmtId="0" fontId="108" fillId="0" borderId="6" xfId="80" applyFont="1" applyFill="1" applyBorder="1" applyAlignment="1">
      <alignment vertical="center"/>
      <protection/>
    </xf>
    <xf numFmtId="0" fontId="107" fillId="0" borderId="6" xfId="80" applyFont="1" applyFill="1" applyBorder="1" applyAlignment="1">
      <alignment horizontal="center" vertical="center"/>
      <protection/>
    </xf>
    <xf numFmtId="0" fontId="107" fillId="0" borderId="6" xfId="80" applyFont="1" applyFill="1" applyBorder="1" applyAlignment="1">
      <alignment horizontal="center" wrapText="1"/>
      <protection/>
    </xf>
    <xf numFmtId="49" fontId="107" fillId="0" borderId="6" xfId="80" applyNumberFormat="1" applyFont="1" applyFill="1" applyBorder="1" applyAlignment="1">
      <alignment horizontal="center" vertical="center" wrapText="1"/>
      <protection/>
    </xf>
    <xf numFmtId="0" fontId="27" fillId="0" borderId="0" xfId="80" applyFont="1" applyFill="1" applyAlignment="1">
      <alignment horizontal="center" wrapText="1"/>
      <protection/>
    </xf>
    <xf numFmtId="0" fontId="27" fillId="0" borderId="0" xfId="80" applyFont="1" applyFill="1" applyAlignment="1">
      <alignment horizontal="center" vertical="top" wrapText="1"/>
      <protection/>
    </xf>
    <xf numFmtId="187" fontId="37" fillId="0" borderId="15" xfId="53" applyNumberFormat="1" applyFont="1" applyFill="1" applyBorder="1" applyAlignment="1">
      <alignment vertical="center"/>
    </xf>
    <xf numFmtId="0" fontId="27" fillId="0" borderId="0" xfId="80" applyFont="1" applyFill="1" applyAlignment="1" applyProtection="1">
      <alignment horizontal="center"/>
      <protection/>
    </xf>
    <xf numFmtId="0" fontId="27" fillId="0" borderId="0" xfId="80" applyFont="1" applyFill="1" applyAlignment="1" applyProtection="1">
      <alignment horizontal="center" wrapText="1"/>
      <protection/>
    </xf>
    <xf numFmtId="0" fontId="61" fillId="0" borderId="0" xfId="80" applyFont="1" applyFill="1" applyAlignment="1" applyProtection="1">
      <alignment horizontal="center"/>
      <protection/>
    </xf>
    <xf numFmtId="0" fontId="27" fillId="0" borderId="0" xfId="80" applyFont="1" applyFill="1" applyAlignment="1">
      <alignment horizontal="center" vertical="top" wrapText="1"/>
      <protection/>
    </xf>
    <xf numFmtId="184" fontId="35" fillId="0" borderId="17" xfId="80" applyNumberFormat="1" applyFont="1" applyFill="1" applyBorder="1" applyAlignment="1">
      <alignment horizontal="center" vertical="center"/>
      <protection/>
    </xf>
    <xf numFmtId="184" fontId="77" fillId="0" borderId="15" xfId="80" applyNumberFormat="1" applyFont="1" applyFill="1" applyBorder="1" applyAlignment="1">
      <alignment vertical="center"/>
      <protection/>
    </xf>
    <xf numFmtId="184" fontId="36" fillId="0" borderId="15" xfId="80" applyNumberFormat="1" applyFont="1" applyFill="1" applyBorder="1" applyAlignment="1">
      <alignment vertical="center"/>
      <protection/>
    </xf>
    <xf numFmtId="184" fontId="35" fillId="0" borderId="15" xfId="80" applyNumberFormat="1" applyFont="1" applyFill="1" applyBorder="1" applyAlignment="1">
      <alignment vertical="center"/>
      <protection/>
    </xf>
    <xf numFmtId="184" fontId="36" fillId="0" borderId="16" xfId="80" applyNumberFormat="1" applyFont="1" applyFill="1" applyBorder="1" applyAlignment="1">
      <alignment vertical="center"/>
      <protection/>
    </xf>
    <xf numFmtId="0" fontId="27" fillId="0" borderId="0" xfId="80" applyFont="1" applyFill="1" applyAlignment="1">
      <alignment horizontal="center" wrapText="1"/>
      <protection/>
    </xf>
    <xf numFmtId="0" fontId="27" fillId="0" borderId="17" xfId="80" applyFont="1" applyFill="1" applyBorder="1" applyAlignment="1">
      <alignment vertical="center" wrapText="1"/>
      <protection/>
    </xf>
  </cellXfs>
  <cellStyles count="102">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Grey" xfId="64"/>
    <cellStyle name="HEADER" xfId="65"/>
    <cellStyle name="Header1" xfId="66"/>
    <cellStyle name="Header2" xfId="67"/>
    <cellStyle name="Heading 1" xfId="68"/>
    <cellStyle name="Heading 2" xfId="69"/>
    <cellStyle name="Heading 3" xfId="70"/>
    <cellStyle name="Heading 4" xfId="71"/>
    <cellStyle name="Hyperlink" xfId="72"/>
    <cellStyle name="Input" xfId="73"/>
    <cellStyle name="Input [yellow]" xfId="74"/>
    <cellStyle name="Line" xfId="75"/>
    <cellStyle name="Linked Cell" xfId="76"/>
    <cellStyle name="Model" xfId="77"/>
    <cellStyle name="Neutral" xfId="78"/>
    <cellStyle name="Normal - Style1" xfId="79"/>
    <cellStyle name="Normal - Style1 2" xfId="80"/>
    <cellStyle name="Normal 10" xfId="81"/>
    <cellStyle name="Normal 2"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Percent [2]" xfId="93"/>
    <cellStyle name="sodangoai" xfId="94"/>
    <cellStyle name="subhead" xfId="95"/>
    <cellStyle name="Title" xfId="96"/>
    <cellStyle name="Total" xfId="97"/>
    <cellStyle name="viet" xfId="98"/>
    <cellStyle name="vnhead1" xfId="99"/>
    <cellStyle name="vnhead3" xfId="100"/>
    <cellStyle name="vntxt1" xfId="101"/>
    <cellStyle name="vntxt2" xfId="102"/>
    <cellStyle name="Warning Text"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 name="표준_kc-elec system check lis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oNai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ungThin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QuangTie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ongTha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ongTrau.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TayHo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ThanhBinh.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rungHo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TTrangBom.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Vie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cS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uH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inhM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ayGa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i6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ngHo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iangD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265.4031</v>
          </cell>
        </row>
        <row r="9">
          <cell r="D9">
            <v>170.105</v>
          </cell>
        </row>
        <row r="10">
          <cell r="D10">
            <v>430.4065999999999</v>
          </cell>
        </row>
        <row r="11">
          <cell r="D11">
            <v>145.423</v>
          </cell>
        </row>
        <row r="12">
          <cell r="D12">
            <v>6.0061</v>
          </cell>
        </row>
        <row r="13">
          <cell r="D13">
            <v>0</v>
          </cell>
        </row>
        <row r="14">
          <cell r="D14">
            <v>39.412099999999995</v>
          </cell>
        </row>
        <row r="15">
          <cell r="D15">
            <v>0</v>
          </cell>
        </row>
        <row r="16">
          <cell r="D16">
            <v>17.567</v>
          </cell>
        </row>
        <row r="17">
          <cell r="D17">
            <v>250.7001</v>
          </cell>
        </row>
        <row r="18">
          <cell r="D18">
            <v>0</v>
          </cell>
        </row>
        <row r="19">
          <cell r="D19">
            <v>0.1438</v>
          </cell>
        </row>
        <row r="20">
          <cell r="D20">
            <v>0</v>
          </cell>
        </row>
        <row r="21">
          <cell r="D21">
            <v>0</v>
          </cell>
        </row>
        <row r="22">
          <cell r="D22">
            <v>14.514</v>
          </cell>
        </row>
        <row r="23">
          <cell r="D23">
            <v>397.37420000000003</v>
          </cell>
        </row>
        <row r="24">
          <cell r="D24">
            <v>125.20640000000002</v>
          </cell>
        </row>
        <row r="25">
          <cell r="D25">
            <v>11.882</v>
          </cell>
        </row>
        <row r="26">
          <cell r="D26">
            <v>0.0126</v>
          </cell>
        </row>
        <row r="27">
          <cell r="D27">
            <v>12.3755</v>
          </cell>
        </row>
        <row r="28">
          <cell r="D28">
            <v>21.3587</v>
          </cell>
        </row>
        <row r="29">
          <cell r="D29">
            <v>0</v>
          </cell>
        </row>
        <row r="30">
          <cell r="D30">
            <v>0</v>
          </cell>
        </row>
        <row r="31">
          <cell r="D31">
            <v>0</v>
          </cell>
        </row>
        <row r="32">
          <cell r="D32">
            <v>0</v>
          </cell>
        </row>
        <row r="33">
          <cell r="D33">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67.41729999999998</v>
          </cell>
        </row>
        <row r="9">
          <cell r="D9">
            <v>739.2639999999999</v>
          </cell>
        </row>
        <row r="10">
          <cell r="D10">
            <v>633.5165999999999</v>
          </cell>
        </row>
        <row r="11">
          <cell r="D11">
            <v>0</v>
          </cell>
        </row>
        <row r="12">
          <cell r="D12">
            <v>0</v>
          </cell>
        </row>
        <row r="13">
          <cell r="D13">
            <v>0</v>
          </cell>
        </row>
        <row r="14">
          <cell r="D14">
            <v>11.0433</v>
          </cell>
        </row>
        <row r="15">
          <cell r="D15">
            <v>0</v>
          </cell>
        </row>
        <row r="16">
          <cell r="D16">
            <v>75.0372</v>
          </cell>
        </row>
        <row r="17">
          <cell r="D17">
            <v>74.27759999999999</v>
          </cell>
        </row>
        <row r="18">
          <cell r="D18">
            <v>0</v>
          </cell>
        </row>
        <row r="19">
          <cell r="D19">
            <v>0.2864</v>
          </cell>
        </row>
        <row r="20">
          <cell r="D20">
            <v>0</v>
          </cell>
        </row>
        <row r="21">
          <cell r="D21">
            <v>0</v>
          </cell>
        </row>
        <row r="22">
          <cell r="D22">
            <v>3.6089</v>
          </cell>
        </row>
        <row r="23">
          <cell r="D23">
            <v>10.7761</v>
          </cell>
        </row>
        <row r="24">
          <cell r="D24">
            <v>65.28920000000001</v>
          </cell>
        </row>
        <row r="25">
          <cell r="D25">
            <v>3.1861</v>
          </cell>
        </row>
        <row r="26">
          <cell r="D26">
            <v>0.0425</v>
          </cell>
        </row>
        <row r="27">
          <cell r="D27">
            <v>3.2167</v>
          </cell>
        </row>
        <row r="28">
          <cell r="D28">
            <v>8.9481</v>
          </cell>
        </row>
        <row r="29">
          <cell r="D29">
            <v>0</v>
          </cell>
        </row>
        <row r="30">
          <cell r="D30">
            <v>0</v>
          </cell>
        </row>
        <row r="31">
          <cell r="D31">
            <v>0</v>
          </cell>
        </row>
        <row r="32">
          <cell r="D32">
            <v>0</v>
          </cell>
        </row>
        <row r="33">
          <cell r="D3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65.2178</v>
          </cell>
        </row>
        <row r="10">
          <cell r="D10">
            <v>344.28860000000003</v>
          </cell>
        </row>
        <row r="11">
          <cell r="D11">
            <v>64.2846</v>
          </cell>
        </row>
        <row r="12">
          <cell r="D12">
            <v>0</v>
          </cell>
        </row>
        <row r="13">
          <cell r="D13">
            <v>0</v>
          </cell>
        </row>
        <row r="14">
          <cell r="D14">
            <v>40.8979</v>
          </cell>
        </row>
        <row r="15">
          <cell r="D15">
            <v>0</v>
          </cell>
        </row>
        <row r="16">
          <cell r="D16">
            <v>23.041200000000003</v>
          </cell>
        </row>
        <row r="17">
          <cell r="D17">
            <v>108.12709999999998</v>
          </cell>
        </row>
        <row r="18">
          <cell r="D18">
            <v>0</v>
          </cell>
        </row>
        <row r="19">
          <cell r="D19">
            <v>0.147</v>
          </cell>
        </row>
        <row r="20">
          <cell r="D20">
            <v>0</v>
          </cell>
        </row>
        <row r="21">
          <cell r="D21">
            <v>0</v>
          </cell>
        </row>
        <row r="22">
          <cell r="D22">
            <v>3.7841</v>
          </cell>
        </row>
        <row r="23">
          <cell r="D23">
            <v>9.1899</v>
          </cell>
        </row>
        <row r="24">
          <cell r="D24">
            <v>45.1256</v>
          </cell>
        </row>
        <row r="25">
          <cell r="D25">
            <v>3.0178</v>
          </cell>
        </row>
        <row r="26">
          <cell r="D26">
            <v>0</v>
          </cell>
        </row>
        <row r="27">
          <cell r="D27">
            <v>1.739</v>
          </cell>
        </row>
        <row r="28">
          <cell r="D28">
            <v>1.2708</v>
          </cell>
        </row>
        <row r="29">
          <cell r="D29">
            <v>0</v>
          </cell>
        </row>
        <row r="30">
          <cell r="D30">
            <v>0</v>
          </cell>
        </row>
        <row r="31">
          <cell r="D31">
            <v>0</v>
          </cell>
        </row>
        <row r="32">
          <cell r="D32">
            <v>0</v>
          </cell>
        </row>
        <row r="33">
          <cell r="D33">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359.82950000000005</v>
          </cell>
        </row>
        <row r="9">
          <cell r="D9">
            <v>232.0098</v>
          </cell>
        </row>
        <row r="10">
          <cell r="D10">
            <v>1827.1563</v>
          </cell>
        </row>
        <row r="11">
          <cell r="D11">
            <v>0</v>
          </cell>
        </row>
        <row r="12">
          <cell r="D12">
            <v>0</v>
          </cell>
        </row>
        <row r="13">
          <cell r="D13">
            <v>0</v>
          </cell>
        </row>
        <row r="14">
          <cell r="D14">
            <v>45.9656</v>
          </cell>
        </row>
        <row r="15">
          <cell r="D15">
            <v>0</v>
          </cell>
        </row>
        <row r="16">
          <cell r="D16">
            <v>7.864699999999999</v>
          </cell>
        </row>
        <row r="17">
          <cell r="D17">
            <v>73.8367</v>
          </cell>
        </row>
        <row r="18">
          <cell r="D18">
            <v>0</v>
          </cell>
        </row>
        <row r="19">
          <cell r="D19">
            <v>0.157</v>
          </cell>
        </row>
        <row r="20">
          <cell r="D20">
            <v>0</v>
          </cell>
        </row>
        <row r="21">
          <cell r="D21">
            <v>0</v>
          </cell>
        </row>
        <row r="22">
          <cell r="D22">
            <v>2.3847</v>
          </cell>
        </row>
        <row r="23">
          <cell r="D23">
            <v>2.2847</v>
          </cell>
        </row>
        <row r="24">
          <cell r="D24">
            <v>69.2033</v>
          </cell>
        </row>
        <row r="25">
          <cell r="D25">
            <v>0</v>
          </cell>
        </row>
        <row r="26">
          <cell r="D26">
            <v>0.173</v>
          </cell>
        </row>
        <row r="27">
          <cell r="D27">
            <v>3.1915999999999998</v>
          </cell>
        </row>
        <row r="28">
          <cell r="D28">
            <v>25.2453</v>
          </cell>
        </row>
        <row r="29">
          <cell r="D29">
            <v>0</v>
          </cell>
        </row>
        <row r="30">
          <cell r="D30">
            <v>0</v>
          </cell>
        </row>
        <row r="31">
          <cell r="D31">
            <v>0</v>
          </cell>
        </row>
        <row r="32">
          <cell r="D32">
            <v>0</v>
          </cell>
        </row>
        <row r="33">
          <cell r="D33">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301.161</v>
          </cell>
        </row>
        <row r="9">
          <cell r="D9">
            <v>540.1067999999999</v>
          </cell>
        </row>
        <row r="10">
          <cell r="D10">
            <v>2325.8743999999997</v>
          </cell>
        </row>
        <row r="11">
          <cell r="D11">
            <v>150.5845</v>
          </cell>
        </row>
        <row r="12">
          <cell r="D12">
            <v>0</v>
          </cell>
        </row>
        <row r="13">
          <cell r="D13">
            <v>0</v>
          </cell>
        </row>
        <row r="14">
          <cell r="D14">
            <v>204.62</v>
          </cell>
        </row>
        <row r="15">
          <cell r="D15">
            <v>0</v>
          </cell>
        </row>
        <row r="16">
          <cell r="D16">
            <v>75.7354</v>
          </cell>
        </row>
        <row r="17">
          <cell r="D17">
            <v>175.8791</v>
          </cell>
        </row>
        <row r="18">
          <cell r="D18">
            <v>0</v>
          </cell>
        </row>
        <row r="19">
          <cell r="D19">
            <v>0.2766</v>
          </cell>
        </row>
        <row r="20">
          <cell r="D20">
            <v>15.078</v>
          </cell>
        </row>
        <row r="21">
          <cell r="D21">
            <v>0</v>
          </cell>
        </row>
        <row r="22">
          <cell r="D22">
            <v>100.37140000000001</v>
          </cell>
        </row>
        <row r="23">
          <cell r="D23">
            <v>259.47180000000003</v>
          </cell>
        </row>
        <row r="24">
          <cell r="D24">
            <v>93.3234</v>
          </cell>
        </row>
        <row r="25">
          <cell r="D25">
            <v>2.3928</v>
          </cell>
        </row>
        <row r="26">
          <cell r="D26">
            <v>0</v>
          </cell>
        </row>
        <row r="27">
          <cell r="D27">
            <v>5.8551</v>
          </cell>
        </row>
        <row r="28">
          <cell r="D28">
            <v>45.329699999999995</v>
          </cell>
        </row>
        <row r="29">
          <cell r="D29">
            <v>0</v>
          </cell>
        </row>
        <row r="30">
          <cell r="D30">
            <v>0</v>
          </cell>
        </row>
        <row r="31">
          <cell r="D31">
            <v>0</v>
          </cell>
        </row>
        <row r="32">
          <cell r="D32">
            <v>0</v>
          </cell>
        </row>
        <row r="33">
          <cell r="D33">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82.101</v>
          </cell>
        </row>
        <row r="9">
          <cell r="D9">
            <v>136.05980000000002</v>
          </cell>
        </row>
        <row r="10">
          <cell r="D10">
            <v>938.875</v>
          </cell>
        </row>
        <row r="11">
          <cell r="D11">
            <v>57.0373</v>
          </cell>
        </row>
        <row r="12">
          <cell r="D12">
            <v>0</v>
          </cell>
        </row>
        <row r="13">
          <cell r="D13">
            <v>2.7657</v>
          </cell>
        </row>
        <row r="14">
          <cell r="D14">
            <v>18.585</v>
          </cell>
        </row>
        <row r="15">
          <cell r="D15">
            <v>0</v>
          </cell>
        </row>
        <row r="16">
          <cell r="D16">
            <v>3.2184</v>
          </cell>
        </row>
        <row r="17">
          <cell r="D17">
            <v>89.8322</v>
          </cell>
        </row>
        <row r="18">
          <cell r="D18">
            <v>0</v>
          </cell>
        </row>
        <row r="19">
          <cell r="D19">
            <v>0.5668</v>
          </cell>
        </row>
        <row r="20">
          <cell r="D20">
            <v>0</v>
          </cell>
        </row>
        <row r="21">
          <cell r="D21">
            <v>0</v>
          </cell>
        </row>
        <row r="22">
          <cell r="D22">
            <v>4.2515</v>
          </cell>
        </row>
        <row r="23">
          <cell r="D23">
            <v>41.3931</v>
          </cell>
        </row>
        <row r="24">
          <cell r="D24">
            <v>81.23960000000001</v>
          </cell>
        </row>
        <row r="25">
          <cell r="D25">
            <v>2.12</v>
          </cell>
        </row>
        <row r="26">
          <cell r="D26">
            <v>0.0719</v>
          </cell>
        </row>
        <row r="27">
          <cell r="D27">
            <v>1.7075999999999998</v>
          </cell>
        </row>
        <row r="28">
          <cell r="D28">
            <v>12.8251</v>
          </cell>
        </row>
        <row r="29">
          <cell r="D29">
            <v>0</v>
          </cell>
        </row>
        <row r="30">
          <cell r="D30">
            <v>0</v>
          </cell>
        </row>
        <row r="31">
          <cell r="D31">
            <v>0</v>
          </cell>
        </row>
        <row r="32">
          <cell r="D32">
            <v>0</v>
          </cell>
        </row>
        <row r="33">
          <cell r="D33">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2)"/>
      <sheetName val="BC_Bieu02"/>
      <sheetName val="BC_Bieu03 -in"/>
      <sheetName val="BC_Bieu03 (2)"/>
      <sheetName val="BC_Bieu04"/>
      <sheetName val="13-KHSDD"/>
      <sheetName val="BC_Bieu01"/>
      <sheetName val="BC_Bieu03"/>
    </sheetNames>
    <sheetDataSet>
      <sheetData sheetId="11">
        <row r="8">
          <cell r="D8">
            <v>57.4334</v>
          </cell>
        </row>
        <row r="9">
          <cell r="D9">
            <v>42.0953</v>
          </cell>
        </row>
        <row r="10">
          <cell r="D10">
            <v>2026.8827999999999</v>
          </cell>
        </row>
        <row r="11">
          <cell r="D11">
            <v>19.3717</v>
          </cell>
        </row>
        <row r="12">
          <cell r="D12">
            <v>0</v>
          </cell>
        </row>
        <row r="13">
          <cell r="D13">
            <v>0</v>
          </cell>
        </row>
        <row r="14">
          <cell r="D14">
            <v>27.2255</v>
          </cell>
        </row>
        <row r="15">
          <cell r="D15">
            <v>0</v>
          </cell>
        </row>
        <row r="16">
          <cell r="D16">
            <v>25.7744</v>
          </cell>
        </row>
        <row r="17">
          <cell r="D17">
            <v>87.57469999999999</v>
          </cell>
        </row>
        <row r="18">
          <cell r="D18">
            <v>0</v>
          </cell>
        </row>
        <row r="19">
          <cell r="D19">
            <v>0.4246</v>
          </cell>
        </row>
        <row r="20">
          <cell r="D20">
            <v>0</v>
          </cell>
        </row>
        <row r="21">
          <cell r="D21">
            <v>0</v>
          </cell>
        </row>
        <row r="22">
          <cell r="D22">
            <v>5.723000000000001</v>
          </cell>
        </row>
        <row r="23">
          <cell r="D23">
            <v>0.4312</v>
          </cell>
        </row>
        <row r="24">
          <cell r="D24">
            <v>75.93</v>
          </cell>
        </row>
        <row r="25">
          <cell r="D25">
            <v>2.6091</v>
          </cell>
        </row>
        <row r="26">
          <cell r="D26">
            <v>0.0311</v>
          </cell>
        </row>
        <row r="27">
          <cell r="D27">
            <v>1.8546</v>
          </cell>
        </row>
        <row r="28">
          <cell r="D28">
            <v>1.9502</v>
          </cell>
        </row>
        <row r="29">
          <cell r="D29">
            <v>543.9154</v>
          </cell>
        </row>
        <row r="30">
          <cell r="D30">
            <v>0</v>
          </cell>
        </row>
        <row r="31">
          <cell r="D31">
            <v>0</v>
          </cell>
        </row>
        <row r="32">
          <cell r="D32">
            <v>0</v>
          </cell>
        </row>
        <row r="33">
          <cell r="D33">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62.7709</v>
          </cell>
        </row>
        <row r="9">
          <cell r="D9">
            <v>607.5873999999999</v>
          </cell>
        </row>
        <row r="10">
          <cell r="D10">
            <v>507.747</v>
          </cell>
        </row>
        <row r="11">
          <cell r="D11">
            <v>26.5579</v>
          </cell>
        </row>
        <row r="12">
          <cell r="D12">
            <v>0</v>
          </cell>
        </row>
        <row r="13">
          <cell r="D13">
            <v>0</v>
          </cell>
        </row>
        <row r="14">
          <cell r="D14">
            <v>49.5801</v>
          </cell>
        </row>
        <row r="15">
          <cell r="D15">
            <v>0</v>
          </cell>
        </row>
        <row r="16">
          <cell r="D16">
            <v>9.9779</v>
          </cell>
        </row>
        <row r="17">
          <cell r="D17">
            <v>128.4568</v>
          </cell>
        </row>
        <row r="18">
          <cell r="D18">
            <v>0</v>
          </cell>
        </row>
        <row r="19">
          <cell r="D19">
            <v>0.4762</v>
          </cell>
        </row>
        <row r="20">
          <cell r="D20">
            <v>0</v>
          </cell>
        </row>
        <row r="21">
          <cell r="D21">
            <v>0</v>
          </cell>
        </row>
        <row r="22">
          <cell r="D22">
            <v>18.3733</v>
          </cell>
        </row>
        <row r="23">
          <cell r="D23">
            <v>10.255099999999999</v>
          </cell>
        </row>
        <row r="24">
          <cell r="D24">
            <v>56.5762</v>
          </cell>
        </row>
        <row r="25">
          <cell r="D25">
            <v>1.7002</v>
          </cell>
        </row>
        <row r="26">
          <cell r="D26">
            <v>0</v>
          </cell>
        </row>
        <row r="27">
          <cell r="D27">
            <v>2.9821999999999997</v>
          </cell>
        </row>
        <row r="28">
          <cell r="D28">
            <v>11.0688</v>
          </cell>
        </row>
        <row r="29">
          <cell r="D29">
            <v>0</v>
          </cell>
        </row>
        <row r="30">
          <cell r="D30">
            <v>0</v>
          </cell>
        </row>
        <row r="31">
          <cell r="D31">
            <v>0</v>
          </cell>
        </row>
        <row r="32">
          <cell r="D32">
            <v>0</v>
          </cell>
        </row>
        <row r="33">
          <cell r="D33">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35.8618</v>
          </cell>
        </row>
        <row r="10">
          <cell r="D10">
            <v>341.6184999999999</v>
          </cell>
        </row>
        <row r="11">
          <cell r="D11">
            <v>34.2442</v>
          </cell>
        </row>
        <row r="12">
          <cell r="D12">
            <v>0</v>
          </cell>
        </row>
        <row r="13">
          <cell r="D13">
            <v>6.7713</v>
          </cell>
        </row>
        <row r="14">
          <cell r="D14">
            <v>37.8589</v>
          </cell>
        </row>
        <row r="15">
          <cell r="D15">
            <v>0</v>
          </cell>
        </row>
        <row r="16">
          <cell r="D16">
            <v>0</v>
          </cell>
        </row>
        <row r="17">
          <cell r="D17">
            <v>0</v>
          </cell>
        </row>
        <row r="18">
          <cell r="D18">
            <v>166.60279999999997</v>
          </cell>
        </row>
        <row r="19">
          <cell r="D19">
            <v>8.2103</v>
          </cell>
        </row>
        <row r="20">
          <cell r="D20">
            <v>1.3804</v>
          </cell>
        </row>
        <row r="21">
          <cell r="D21">
            <v>6.9418</v>
          </cell>
        </row>
        <row r="22">
          <cell r="D22">
            <v>99.0102</v>
          </cell>
        </row>
        <row r="23">
          <cell r="D23">
            <v>22.1861</v>
          </cell>
        </row>
        <row r="24">
          <cell r="D24">
            <v>154.7966</v>
          </cell>
        </row>
        <row r="25">
          <cell r="D25">
            <v>4.2681</v>
          </cell>
        </row>
        <row r="26">
          <cell r="D26">
            <v>0.1655</v>
          </cell>
        </row>
        <row r="27">
          <cell r="D27">
            <v>0.2477</v>
          </cell>
        </row>
        <row r="28">
          <cell r="D28">
            <v>8.9142</v>
          </cell>
        </row>
        <row r="29">
          <cell r="D29">
            <v>1.7623</v>
          </cell>
        </row>
        <row r="30">
          <cell r="D30">
            <v>0</v>
          </cell>
        </row>
        <row r="31">
          <cell r="D31">
            <v>0</v>
          </cell>
        </row>
        <row r="32">
          <cell r="D32">
            <v>0</v>
          </cell>
        </row>
        <row r="33">
          <cell r="D33">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68.6422</v>
          </cell>
        </row>
        <row r="10">
          <cell r="D10">
            <v>1721.7988000000003</v>
          </cell>
        </row>
        <row r="11">
          <cell r="D11">
            <v>0</v>
          </cell>
        </row>
        <row r="12">
          <cell r="D12">
            <v>0</v>
          </cell>
        </row>
        <row r="13">
          <cell r="D13">
            <v>0</v>
          </cell>
        </row>
        <row r="14">
          <cell r="D14">
            <v>0</v>
          </cell>
        </row>
        <row r="15">
          <cell r="D15">
            <v>0</v>
          </cell>
        </row>
        <row r="16">
          <cell r="D16">
            <v>27.0194</v>
          </cell>
        </row>
        <row r="17">
          <cell r="D17">
            <v>80.6173</v>
          </cell>
        </row>
        <row r="18">
          <cell r="D18">
            <v>0</v>
          </cell>
        </row>
        <row r="19">
          <cell r="D19">
            <v>1.5686</v>
          </cell>
        </row>
        <row r="20">
          <cell r="D20">
            <v>5.0484</v>
          </cell>
        </row>
        <row r="21">
          <cell r="D21">
            <v>0</v>
          </cell>
        </row>
        <row r="22">
          <cell r="D22">
            <v>8.590900000000001</v>
          </cell>
        </row>
        <row r="23">
          <cell r="D23">
            <v>213.6607</v>
          </cell>
        </row>
        <row r="24">
          <cell r="D24">
            <v>60.33410000000001</v>
          </cell>
        </row>
        <row r="25">
          <cell r="D25">
            <v>3.6302</v>
          </cell>
        </row>
        <row r="26">
          <cell r="D26">
            <v>0</v>
          </cell>
        </row>
        <row r="27">
          <cell r="D27">
            <v>3.6735</v>
          </cell>
        </row>
        <row r="28">
          <cell r="D28">
            <v>17.3407</v>
          </cell>
        </row>
        <row r="29">
          <cell r="D29">
            <v>0</v>
          </cell>
        </row>
        <row r="30">
          <cell r="D30">
            <v>0</v>
          </cell>
        </row>
        <row r="31">
          <cell r="D31">
            <v>0</v>
          </cell>
        </row>
        <row r="32">
          <cell r="D32">
            <v>0</v>
          </cell>
        </row>
        <row r="33">
          <cell r="D33">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5.9282</v>
          </cell>
        </row>
        <row r="9">
          <cell r="D9">
            <v>176.1431</v>
          </cell>
        </row>
        <row r="10">
          <cell r="D10">
            <v>589.1788999999999</v>
          </cell>
        </row>
        <row r="11">
          <cell r="D11">
            <v>474.7601000000001</v>
          </cell>
        </row>
        <row r="12">
          <cell r="D12">
            <v>0</v>
          </cell>
        </row>
        <row r="13">
          <cell r="D13">
            <v>0</v>
          </cell>
        </row>
        <row r="14">
          <cell r="D14">
            <v>201.11630000000002</v>
          </cell>
        </row>
        <row r="15">
          <cell r="D15">
            <v>0</v>
          </cell>
        </row>
        <row r="16">
          <cell r="D16">
            <v>68.5853</v>
          </cell>
        </row>
        <row r="17">
          <cell r="D17">
            <v>232.21579999999997</v>
          </cell>
        </row>
        <row r="18">
          <cell r="D18">
            <v>0</v>
          </cell>
        </row>
        <row r="19">
          <cell r="D19">
            <v>0.7901</v>
          </cell>
        </row>
        <row r="20">
          <cell r="D20">
            <v>0</v>
          </cell>
        </row>
        <row r="21">
          <cell r="D21">
            <v>0.5171</v>
          </cell>
        </row>
        <row r="22">
          <cell r="D22">
            <v>10.1497</v>
          </cell>
        </row>
        <row r="23">
          <cell r="D23">
            <v>277.7294</v>
          </cell>
        </row>
        <row r="24">
          <cell r="D24">
            <v>136.6565</v>
          </cell>
        </row>
        <row r="25">
          <cell r="D25">
            <v>8.9973</v>
          </cell>
        </row>
        <row r="26">
          <cell r="D26">
            <v>0</v>
          </cell>
        </row>
        <row r="27">
          <cell r="D27">
            <v>17.752299999999998</v>
          </cell>
        </row>
        <row r="28">
          <cell r="D28">
            <v>20.5614</v>
          </cell>
        </row>
        <row r="29">
          <cell r="D29">
            <v>0</v>
          </cell>
        </row>
        <row r="30">
          <cell r="D30">
            <v>0</v>
          </cell>
        </row>
        <row r="31">
          <cell r="D31">
            <v>0</v>
          </cell>
        </row>
        <row r="32">
          <cell r="D32">
            <v>0</v>
          </cell>
        </row>
        <row r="33">
          <cell r="D3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16.8864</v>
          </cell>
        </row>
        <row r="9">
          <cell r="D9">
            <v>28.7512</v>
          </cell>
        </row>
        <row r="10">
          <cell r="D10">
            <v>1979.8788</v>
          </cell>
        </row>
        <row r="11">
          <cell r="D11">
            <v>0</v>
          </cell>
        </row>
        <row r="12">
          <cell r="D12">
            <v>0</v>
          </cell>
        </row>
        <row r="13">
          <cell r="D13">
            <v>0</v>
          </cell>
        </row>
        <row r="14">
          <cell r="D14">
            <v>15.0106</v>
          </cell>
        </row>
        <row r="15">
          <cell r="D15">
            <v>0</v>
          </cell>
        </row>
        <row r="16">
          <cell r="D16">
            <v>10.9459</v>
          </cell>
        </row>
        <row r="17">
          <cell r="D17">
            <v>50.972500000000004</v>
          </cell>
        </row>
        <row r="18">
          <cell r="D18">
            <v>0</v>
          </cell>
        </row>
        <row r="19">
          <cell r="D19">
            <v>0.2878</v>
          </cell>
        </row>
        <row r="20">
          <cell r="D20">
            <v>0</v>
          </cell>
        </row>
        <row r="21">
          <cell r="D21">
            <v>0</v>
          </cell>
        </row>
        <row r="22">
          <cell r="D22">
            <v>4.9049</v>
          </cell>
        </row>
        <row r="23">
          <cell r="D23">
            <v>0.5093</v>
          </cell>
        </row>
        <row r="24">
          <cell r="D24">
            <v>134.2395</v>
          </cell>
        </row>
        <row r="25">
          <cell r="D25">
            <v>0.6896</v>
          </cell>
        </row>
        <row r="26">
          <cell r="D26">
            <v>0.8718</v>
          </cell>
        </row>
        <row r="27">
          <cell r="D27">
            <v>0.3188</v>
          </cell>
        </row>
        <row r="28">
          <cell r="D28">
            <v>4.1498</v>
          </cell>
        </row>
        <row r="29">
          <cell r="D29">
            <v>0</v>
          </cell>
        </row>
        <row r="30">
          <cell r="D30">
            <v>0</v>
          </cell>
        </row>
        <row r="31">
          <cell r="D31">
            <v>0</v>
          </cell>
        </row>
        <row r="32">
          <cell r="D32">
            <v>0</v>
          </cell>
        </row>
        <row r="33">
          <cell r="D3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18.2446</v>
          </cell>
        </row>
        <row r="9">
          <cell r="D9">
            <v>141.4075</v>
          </cell>
        </row>
        <row r="10">
          <cell r="D10">
            <v>259.6418999999999</v>
          </cell>
        </row>
        <row r="11">
          <cell r="D11">
            <v>258.8943</v>
          </cell>
        </row>
        <row r="12">
          <cell r="D12">
            <v>0</v>
          </cell>
        </row>
        <row r="13">
          <cell r="D13">
            <v>0</v>
          </cell>
        </row>
        <row r="14">
          <cell r="D14">
            <v>119.2757</v>
          </cell>
        </row>
        <row r="15">
          <cell r="D15">
            <v>0</v>
          </cell>
        </row>
        <row r="16">
          <cell r="D16">
            <v>28.134100000000004</v>
          </cell>
        </row>
        <row r="17">
          <cell r="D17">
            <v>121.2374</v>
          </cell>
        </row>
        <row r="18">
          <cell r="D18">
            <v>0</v>
          </cell>
        </row>
        <row r="19">
          <cell r="D19">
            <v>0.32</v>
          </cell>
        </row>
        <row r="20">
          <cell r="D20">
            <v>40.1993</v>
          </cell>
        </row>
        <row r="21">
          <cell r="D21">
            <v>0</v>
          </cell>
        </row>
        <row r="22">
          <cell r="D22">
            <v>4.4499</v>
          </cell>
        </row>
        <row r="23">
          <cell r="D23">
            <v>28.2262</v>
          </cell>
        </row>
        <row r="24">
          <cell r="D24">
            <v>86.0046</v>
          </cell>
        </row>
        <row r="25">
          <cell r="D25">
            <v>3.61</v>
          </cell>
        </row>
        <row r="26">
          <cell r="D26">
            <v>0</v>
          </cell>
        </row>
        <row r="27">
          <cell r="D27">
            <v>12.87</v>
          </cell>
        </row>
        <row r="28">
          <cell r="D28">
            <v>24.1899</v>
          </cell>
        </row>
        <row r="29">
          <cell r="D29">
            <v>300.4199</v>
          </cell>
        </row>
        <row r="30">
          <cell r="D30">
            <v>0</v>
          </cell>
        </row>
        <row r="31">
          <cell r="D31">
            <v>0</v>
          </cell>
        </row>
        <row r="32">
          <cell r="D32">
            <v>0</v>
          </cell>
        </row>
        <row r="33">
          <cell r="D3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
      <sheetName val="BC_Bieu02"/>
      <sheetName val="BC_Bieu03 -in"/>
      <sheetName val="BC_Bieu03 "/>
      <sheetName val="BC_Bieu04"/>
      <sheetName val="13-KHSDD"/>
      <sheetName val="Sheet1"/>
      <sheetName val="Sheet2"/>
    </sheetNames>
    <sheetDataSet>
      <sheetData sheetId="11">
        <row r="8">
          <cell r="D8">
            <v>117.62129999999999</v>
          </cell>
        </row>
        <row r="9">
          <cell r="D9">
            <v>167.0889</v>
          </cell>
        </row>
        <row r="10">
          <cell r="D10">
            <v>1142.1726</v>
          </cell>
        </row>
        <row r="11">
          <cell r="D11">
            <v>0</v>
          </cell>
        </row>
        <row r="12">
          <cell r="D12">
            <v>0</v>
          </cell>
        </row>
        <row r="13">
          <cell r="D13">
            <v>0</v>
          </cell>
        </row>
        <row r="14">
          <cell r="D14">
            <v>69.3347</v>
          </cell>
        </row>
        <row r="15">
          <cell r="D15">
            <v>0</v>
          </cell>
        </row>
        <row r="16">
          <cell r="D16">
            <v>103.9372</v>
          </cell>
        </row>
        <row r="17">
          <cell r="D17">
            <v>63.1514</v>
          </cell>
        </row>
        <row r="18">
          <cell r="D18">
            <v>0</v>
          </cell>
        </row>
        <row r="19">
          <cell r="D19">
            <v>0.2574</v>
          </cell>
        </row>
        <row r="20">
          <cell r="D20">
            <v>0</v>
          </cell>
        </row>
        <row r="21">
          <cell r="D21">
            <v>0</v>
          </cell>
        </row>
        <row r="22">
          <cell r="D22">
            <v>4.429399999999999</v>
          </cell>
        </row>
        <row r="23">
          <cell r="D23">
            <v>8.0685</v>
          </cell>
        </row>
        <row r="24">
          <cell r="D24">
            <v>49.7843</v>
          </cell>
        </row>
        <row r="25">
          <cell r="D25">
            <v>2.4835</v>
          </cell>
        </row>
        <row r="26">
          <cell r="D26">
            <v>0.5709</v>
          </cell>
        </row>
        <row r="27">
          <cell r="D27">
            <v>1.7097</v>
          </cell>
        </row>
        <row r="28">
          <cell r="D28">
            <v>5.6599</v>
          </cell>
        </row>
        <row r="29">
          <cell r="D29">
            <v>0</v>
          </cell>
        </row>
        <row r="30">
          <cell r="D30">
            <v>0</v>
          </cell>
        </row>
        <row r="31">
          <cell r="D31">
            <v>0</v>
          </cell>
        </row>
        <row r="32">
          <cell r="D32">
            <v>0</v>
          </cell>
        </row>
        <row r="33">
          <cell r="D3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30.2816</v>
          </cell>
        </row>
        <row r="9">
          <cell r="D9">
            <v>143.01379999999997</v>
          </cell>
        </row>
        <row r="10">
          <cell r="D10">
            <v>1711.4260000000002</v>
          </cell>
        </row>
        <row r="11">
          <cell r="D11">
            <v>68.7335</v>
          </cell>
        </row>
        <row r="12">
          <cell r="D12">
            <v>0</v>
          </cell>
        </row>
        <row r="13">
          <cell r="D13">
            <v>0</v>
          </cell>
        </row>
        <row r="14">
          <cell r="D14">
            <v>68.4432</v>
          </cell>
        </row>
        <row r="15">
          <cell r="D15">
            <v>0</v>
          </cell>
        </row>
        <row r="16">
          <cell r="D16">
            <v>2.6091</v>
          </cell>
        </row>
        <row r="17">
          <cell r="D17">
            <v>110.2434</v>
          </cell>
        </row>
        <row r="18">
          <cell r="D18">
            <v>0</v>
          </cell>
        </row>
        <row r="19">
          <cell r="D19">
            <v>0.2465</v>
          </cell>
        </row>
        <row r="20">
          <cell r="D20">
            <v>0</v>
          </cell>
        </row>
        <row r="21">
          <cell r="D21">
            <v>0</v>
          </cell>
        </row>
        <row r="22">
          <cell r="D22">
            <v>3.9892000000000003</v>
          </cell>
        </row>
        <row r="23">
          <cell r="D23">
            <v>319.6419</v>
          </cell>
        </row>
        <row r="24">
          <cell r="D24">
            <v>84.80199999999999</v>
          </cell>
        </row>
        <row r="25">
          <cell r="D25">
            <v>3.3512</v>
          </cell>
        </row>
        <row r="26">
          <cell r="D26">
            <v>0</v>
          </cell>
        </row>
        <row r="27">
          <cell r="D27">
            <v>8.7805</v>
          </cell>
        </row>
        <row r="28">
          <cell r="D28">
            <v>20.1681</v>
          </cell>
        </row>
        <row r="29">
          <cell r="D29">
            <v>0</v>
          </cell>
        </row>
        <row r="30">
          <cell r="D30">
            <v>0</v>
          </cell>
        </row>
        <row r="31">
          <cell r="D31">
            <v>0</v>
          </cell>
        </row>
        <row r="32">
          <cell r="D32">
            <v>0</v>
          </cell>
        </row>
        <row r="33">
          <cell r="D3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54.912099999999995</v>
          </cell>
        </row>
        <row r="9">
          <cell r="D9">
            <v>201.3167</v>
          </cell>
        </row>
        <row r="10">
          <cell r="D10">
            <v>721.5862999999999</v>
          </cell>
        </row>
        <row r="11">
          <cell r="D11">
            <v>0</v>
          </cell>
        </row>
        <row r="12">
          <cell r="D12">
            <v>0</v>
          </cell>
        </row>
        <row r="13">
          <cell r="D13">
            <v>0</v>
          </cell>
        </row>
        <row r="14">
          <cell r="D14">
            <v>6.123</v>
          </cell>
        </row>
        <row r="15">
          <cell r="D15">
            <v>0</v>
          </cell>
        </row>
        <row r="16">
          <cell r="D16">
            <v>21.244899999999998</v>
          </cell>
        </row>
        <row r="17">
          <cell r="D17">
            <v>69.03150000000001</v>
          </cell>
        </row>
        <row r="18">
          <cell r="D18">
            <v>0</v>
          </cell>
        </row>
        <row r="19">
          <cell r="D19">
            <v>0.1146</v>
          </cell>
        </row>
        <row r="20">
          <cell r="D20">
            <v>0</v>
          </cell>
        </row>
        <row r="21">
          <cell r="D21">
            <v>0</v>
          </cell>
        </row>
        <row r="22">
          <cell r="D22">
            <v>2.5793</v>
          </cell>
        </row>
        <row r="23">
          <cell r="D23">
            <v>3.3758000000000004</v>
          </cell>
        </row>
        <row r="24">
          <cell r="D24">
            <v>40.493</v>
          </cell>
        </row>
        <row r="25">
          <cell r="D25">
            <v>5.0139</v>
          </cell>
        </row>
        <row r="26">
          <cell r="D26">
            <v>0</v>
          </cell>
        </row>
        <row r="27">
          <cell r="D27">
            <v>1.8181</v>
          </cell>
        </row>
        <row r="28">
          <cell r="D28">
            <v>4.3209</v>
          </cell>
        </row>
        <row r="29">
          <cell r="D29">
            <v>0</v>
          </cell>
        </row>
        <row r="30">
          <cell r="D30">
            <v>0</v>
          </cell>
        </row>
        <row r="31">
          <cell r="D31">
            <v>0</v>
          </cell>
        </row>
        <row r="32">
          <cell r="D32">
            <v>0</v>
          </cell>
        </row>
        <row r="33">
          <cell r="D3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65.32260000000001</v>
          </cell>
        </row>
        <row r="10">
          <cell r="D10">
            <v>192.28810000000001</v>
          </cell>
        </row>
        <row r="11">
          <cell r="D11">
            <v>150.8912</v>
          </cell>
        </row>
        <row r="12">
          <cell r="D12">
            <v>0</v>
          </cell>
        </row>
        <row r="13">
          <cell r="D13">
            <v>0</v>
          </cell>
        </row>
        <row r="14">
          <cell r="D14">
            <v>44.301899999999996</v>
          </cell>
        </row>
        <row r="15">
          <cell r="D15">
            <v>0</v>
          </cell>
        </row>
        <row r="16">
          <cell r="D16">
            <v>3.9402</v>
          </cell>
        </row>
        <row r="17">
          <cell r="D17">
            <v>127.0182</v>
          </cell>
        </row>
        <row r="18">
          <cell r="D18">
            <v>0</v>
          </cell>
        </row>
        <row r="19">
          <cell r="D19">
            <v>0.42400000000000004</v>
          </cell>
        </row>
        <row r="20">
          <cell r="D20">
            <v>0</v>
          </cell>
        </row>
        <row r="21">
          <cell r="D21">
            <v>0</v>
          </cell>
        </row>
        <row r="22">
          <cell r="D22">
            <v>8.407499999999999</v>
          </cell>
        </row>
        <row r="23">
          <cell r="D23">
            <v>211.83309999999997</v>
          </cell>
        </row>
        <row r="24">
          <cell r="D24">
            <v>62.7962</v>
          </cell>
        </row>
        <row r="25">
          <cell r="D25">
            <v>8.9855</v>
          </cell>
        </row>
        <row r="26">
          <cell r="D26">
            <v>0</v>
          </cell>
        </row>
        <row r="27">
          <cell r="D27">
            <v>1.93</v>
          </cell>
        </row>
        <row r="28">
          <cell r="D28">
            <v>12.9602</v>
          </cell>
        </row>
        <row r="29">
          <cell r="D29">
            <v>1.4813</v>
          </cell>
        </row>
        <row r="30">
          <cell r="D30">
            <v>0</v>
          </cell>
        </row>
        <row r="31">
          <cell r="D31">
            <v>0</v>
          </cell>
        </row>
        <row r="32">
          <cell r="D32">
            <v>0</v>
          </cell>
        </row>
        <row r="33">
          <cell r="D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zoomScale="85" zoomScaleNormal="85" workbookViewId="0" topLeftCell="A28">
      <selection activeCell="C58" sqref="C58"/>
    </sheetView>
  </sheetViews>
  <sheetFormatPr defaultColWidth="9.140625" defaultRowHeight="12.75"/>
  <cols>
    <col min="1" max="1" width="6.00390625" style="142" customWidth="1"/>
    <col min="2" max="2" width="40.00390625" style="48" customWidth="1"/>
    <col min="3" max="3" width="5.421875" style="48" customWidth="1"/>
    <col min="4" max="4" width="10.00390625" style="198" customWidth="1"/>
    <col min="5" max="5" width="7.00390625" style="48" customWidth="1"/>
    <col min="6" max="6" width="8.7109375" style="48" customWidth="1"/>
    <col min="7" max="7" width="6.140625" style="48" customWidth="1"/>
    <col min="8" max="8" width="8.8515625" style="48" customWidth="1"/>
    <col min="9" max="9" width="6.8515625" style="48" bestFit="1" customWidth="1"/>
    <col min="10" max="10" width="6.8515625" style="48" customWidth="1"/>
    <col min="11" max="11" width="5.7109375" style="48" customWidth="1"/>
    <col min="12" max="12" width="8.8515625" style="48" customWidth="1"/>
    <col min="13" max="13" width="6.57421875" style="48" bestFit="1" customWidth="1"/>
    <col min="14" max="14" width="5.421875" style="48" customWidth="1"/>
    <col min="15" max="15" width="4.28125" style="48" customWidth="1"/>
    <col min="16" max="16" width="6.00390625" style="48" customWidth="1"/>
    <col min="17" max="17" width="5.57421875" style="48" customWidth="1"/>
    <col min="18" max="18" width="4.421875" style="48" customWidth="1"/>
    <col min="19" max="19" width="4.8515625" style="48" customWidth="1"/>
    <col min="20" max="20" width="4.57421875" style="48" customWidth="1"/>
    <col min="21" max="21" width="4.00390625" style="48" customWidth="1"/>
    <col min="22" max="22" width="6.00390625" style="48" customWidth="1"/>
    <col min="23" max="23" width="6.28125" style="48" customWidth="1"/>
    <col min="24" max="24" width="7.8515625" style="48" customWidth="1"/>
    <col min="25" max="25" width="6.00390625" style="48" customWidth="1"/>
    <col min="26" max="26" width="6.28125" style="48" customWidth="1"/>
    <col min="27" max="27" width="4.421875" style="48" customWidth="1"/>
    <col min="28" max="28" width="6.00390625" style="48" customWidth="1"/>
    <col min="29" max="29" width="5.28125" style="48" customWidth="1"/>
    <col min="30" max="16384" width="9.140625" style="48" customWidth="1"/>
  </cols>
  <sheetData>
    <row r="1" spans="2:31" ht="16.5" customHeight="1">
      <c r="B1" s="84"/>
      <c r="D1" s="479" t="s">
        <v>33</v>
      </c>
      <c r="E1" s="479"/>
      <c r="F1" s="479"/>
      <c r="G1" s="479"/>
      <c r="H1" s="479"/>
      <c r="I1" s="479"/>
      <c r="J1" s="479"/>
      <c r="K1" s="479"/>
      <c r="L1" s="479"/>
      <c r="M1" s="479"/>
      <c r="N1" s="479"/>
      <c r="O1" s="479"/>
      <c r="P1" s="479"/>
      <c r="Q1" s="479"/>
      <c r="R1" s="479"/>
      <c r="S1" s="479"/>
      <c r="T1" s="479"/>
      <c r="U1" s="479"/>
      <c r="V1" s="479"/>
      <c r="W1" s="479"/>
      <c r="Y1" s="123"/>
      <c r="Z1" s="123"/>
      <c r="AA1" s="123"/>
      <c r="AB1" s="123"/>
      <c r="AC1" s="123"/>
      <c r="AE1" s="146"/>
    </row>
    <row r="2" spans="2:31" ht="16.5" customHeight="1">
      <c r="B2" s="84"/>
      <c r="C2" s="84"/>
      <c r="D2" s="538" t="s">
        <v>227</v>
      </c>
      <c r="E2" s="538"/>
      <c r="F2" s="538"/>
      <c r="G2" s="538"/>
      <c r="H2" s="538"/>
      <c r="I2" s="538"/>
      <c r="J2" s="538"/>
      <c r="K2" s="538"/>
      <c r="L2" s="538"/>
      <c r="M2" s="538"/>
      <c r="N2" s="538"/>
      <c r="O2" s="538"/>
      <c r="P2" s="538"/>
      <c r="Q2" s="538"/>
      <c r="R2" s="538"/>
      <c r="S2" s="538"/>
      <c r="T2" s="538"/>
      <c r="U2" s="538"/>
      <c r="V2" s="538"/>
      <c r="W2" s="538"/>
      <c r="X2" s="302"/>
      <c r="Y2" s="145"/>
      <c r="Z2" s="123" t="s">
        <v>226</v>
      </c>
      <c r="AA2" s="123"/>
      <c r="AB2" s="123"/>
      <c r="AC2" s="123"/>
      <c r="AE2" s="146"/>
    </row>
    <row r="3" spans="2:31" ht="16.5" customHeight="1">
      <c r="B3" s="296" t="s">
        <v>224</v>
      </c>
      <c r="C3" s="84"/>
      <c r="D3" s="479" t="s">
        <v>314</v>
      </c>
      <c r="E3" s="479"/>
      <c r="F3" s="479"/>
      <c r="G3" s="479"/>
      <c r="H3" s="479"/>
      <c r="I3" s="479"/>
      <c r="J3" s="479"/>
      <c r="K3" s="479"/>
      <c r="L3" s="479"/>
      <c r="M3" s="479"/>
      <c r="N3" s="479"/>
      <c r="O3" s="479"/>
      <c r="P3" s="479"/>
      <c r="Q3" s="479"/>
      <c r="R3" s="479"/>
      <c r="S3" s="479"/>
      <c r="T3" s="479"/>
      <c r="U3" s="479"/>
      <c r="V3" s="479"/>
      <c r="W3" s="479"/>
      <c r="Y3" s="125"/>
      <c r="Z3" s="547"/>
      <c r="AA3" s="547"/>
      <c r="AB3" s="547"/>
      <c r="AC3" s="547"/>
      <c r="AE3" s="146"/>
    </row>
    <row r="4" spans="3:31" ht="16.5" customHeight="1">
      <c r="C4" s="84"/>
      <c r="D4" s="484" t="s">
        <v>461</v>
      </c>
      <c r="E4" s="484"/>
      <c r="F4" s="484"/>
      <c r="G4" s="484"/>
      <c r="H4" s="484"/>
      <c r="I4" s="484"/>
      <c r="J4" s="484"/>
      <c r="K4" s="484"/>
      <c r="L4" s="484"/>
      <c r="M4" s="484"/>
      <c r="N4" s="484"/>
      <c r="O4" s="484"/>
      <c r="P4" s="484"/>
      <c r="Q4" s="484"/>
      <c r="R4" s="484"/>
      <c r="S4" s="484"/>
      <c r="T4" s="484"/>
      <c r="U4" s="484"/>
      <c r="V4" s="484"/>
      <c r="W4" s="484"/>
      <c r="Z4" s="548" t="s">
        <v>441</v>
      </c>
      <c r="AA4" s="548"/>
      <c r="AB4" s="548"/>
      <c r="AC4" s="548"/>
      <c r="AE4" s="146"/>
    </row>
    <row r="5" spans="3:31" ht="16.5" customHeight="1">
      <c r="C5" s="84"/>
      <c r="D5" s="549"/>
      <c r="E5" s="549"/>
      <c r="F5" s="549"/>
      <c r="G5" s="549"/>
      <c r="H5" s="549"/>
      <c r="I5" s="549"/>
      <c r="J5" s="549"/>
      <c r="K5" s="549"/>
      <c r="L5" s="549"/>
      <c r="M5" s="549"/>
      <c r="N5" s="549"/>
      <c r="O5" s="549"/>
      <c r="P5" s="549"/>
      <c r="Q5" s="549"/>
      <c r="R5" s="549"/>
      <c r="S5" s="549"/>
      <c r="T5" s="549"/>
      <c r="U5" s="549"/>
      <c r="V5" s="549"/>
      <c r="W5" s="549"/>
      <c r="Z5" s="547" t="s">
        <v>38</v>
      </c>
      <c r="AA5" s="547"/>
      <c r="AB5" s="547"/>
      <c r="AC5" s="547"/>
      <c r="AE5" s="146"/>
    </row>
    <row r="6" spans="4:31" ht="18.75">
      <c r="D6" s="58"/>
      <c r="X6" s="248"/>
      <c r="Z6" s="550" t="s">
        <v>230</v>
      </c>
      <c r="AA6" s="550"/>
      <c r="AB6" s="550"/>
      <c r="AC6" s="550"/>
      <c r="AE6" s="146"/>
    </row>
    <row r="7" spans="1:31" s="294" customFormat="1" ht="12.75" customHeight="1">
      <c r="A7" s="487" t="s">
        <v>39</v>
      </c>
      <c r="B7" s="485" t="s">
        <v>391</v>
      </c>
      <c r="C7" s="485" t="s">
        <v>41</v>
      </c>
      <c r="D7" s="551" t="s">
        <v>231</v>
      </c>
      <c r="E7" s="553" t="s">
        <v>315</v>
      </c>
      <c r="F7" s="485" t="s">
        <v>316</v>
      </c>
      <c r="G7" s="485"/>
      <c r="H7" s="485"/>
      <c r="I7" s="485"/>
      <c r="J7" s="485"/>
      <c r="K7" s="485"/>
      <c r="L7" s="485"/>
      <c r="M7" s="485"/>
      <c r="N7" s="485"/>
      <c r="O7" s="485"/>
      <c r="P7" s="485"/>
      <c r="Q7" s="485"/>
      <c r="R7" s="485"/>
      <c r="S7" s="485"/>
      <c r="T7" s="485"/>
      <c r="U7" s="485"/>
      <c r="V7" s="485"/>
      <c r="W7" s="485"/>
      <c r="X7" s="485" t="s">
        <v>402</v>
      </c>
      <c r="Y7" s="485"/>
      <c r="Z7" s="485"/>
      <c r="AA7" s="485"/>
      <c r="AB7" s="485"/>
      <c r="AC7" s="485"/>
      <c r="AE7" s="297"/>
    </row>
    <row r="8" spans="1:31" s="295" customFormat="1" ht="12.75" customHeight="1">
      <c r="A8" s="487"/>
      <c r="B8" s="485"/>
      <c r="C8" s="485"/>
      <c r="D8" s="552"/>
      <c r="E8" s="553"/>
      <c r="F8" s="554" t="s">
        <v>317</v>
      </c>
      <c r="G8" s="554"/>
      <c r="H8" s="555" t="s">
        <v>236</v>
      </c>
      <c r="I8" s="555"/>
      <c r="J8" s="555"/>
      <c r="K8" s="555"/>
      <c r="L8" s="555"/>
      <c r="M8" s="555"/>
      <c r="N8" s="555"/>
      <c r="O8" s="555"/>
      <c r="P8" s="555" t="s">
        <v>237</v>
      </c>
      <c r="Q8" s="555"/>
      <c r="R8" s="555"/>
      <c r="S8" s="555"/>
      <c r="T8" s="554" t="s">
        <v>238</v>
      </c>
      <c r="U8" s="554"/>
      <c r="V8" s="554" t="s">
        <v>318</v>
      </c>
      <c r="W8" s="554"/>
      <c r="X8" s="554" t="s">
        <v>241</v>
      </c>
      <c r="Y8" s="554"/>
      <c r="Z8" s="554" t="s">
        <v>242</v>
      </c>
      <c r="AA8" s="554"/>
      <c r="AB8" s="554" t="s">
        <v>319</v>
      </c>
      <c r="AC8" s="554"/>
      <c r="AE8" s="304"/>
    </row>
    <row r="9" spans="1:31" s="122" customFormat="1" ht="54.75" customHeight="1">
      <c r="A9" s="487"/>
      <c r="B9" s="485"/>
      <c r="C9" s="485"/>
      <c r="D9" s="552"/>
      <c r="E9" s="553"/>
      <c r="F9" s="554"/>
      <c r="G9" s="554"/>
      <c r="H9" s="554" t="s">
        <v>244</v>
      </c>
      <c r="I9" s="554"/>
      <c r="J9" s="554" t="s">
        <v>245</v>
      </c>
      <c r="K9" s="554"/>
      <c r="L9" s="554" t="s">
        <v>246</v>
      </c>
      <c r="M9" s="554"/>
      <c r="N9" s="554" t="s">
        <v>308</v>
      </c>
      <c r="O9" s="554"/>
      <c r="P9" s="554" t="s">
        <v>248</v>
      </c>
      <c r="Q9" s="556"/>
      <c r="R9" s="554" t="s">
        <v>249</v>
      </c>
      <c r="S9" s="554"/>
      <c r="T9" s="554"/>
      <c r="U9" s="554"/>
      <c r="V9" s="554"/>
      <c r="W9" s="554"/>
      <c r="X9" s="554"/>
      <c r="Y9" s="554"/>
      <c r="Z9" s="554"/>
      <c r="AA9" s="554"/>
      <c r="AB9" s="554"/>
      <c r="AC9" s="554"/>
      <c r="AE9" s="52"/>
    </row>
    <row r="10" spans="1:31" s="295" customFormat="1" ht="44.25" customHeight="1">
      <c r="A10" s="487"/>
      <c r="B10" s="485"/>
      <c r="C10" s="485"/>
      <c r="D10" s="552"/>
      <c r="E10" s="553"/>
      <c r="F10" s="129" t="s">
        <v>225</v>
      </c>
      <c r="G10" s="129" t="s">
        <v>320</v>
      </c>
      <c r="H10" s="129" t="s">
        <v>225</v>
      </c>
      <c r="I10" s="129" t="s">
        <v>320</v>
      </c>
      <c r="J10" s="129" t="s">
        <v>225</v>
      </c>
      <c r="K10" s="129" t="s">
        <v>320</v>
      </c>
      <c r="L10" s="129" t="s">
        <v>225</v>
      </c>
      <c r="M10" s="129" t="s">
        <v>320</v>
      </c>
      <c r="N10" s="129" t="s">
        <v>225</v>
      </c>
      <c r="O10" s="129" t="s">
        <v>320</v>
      </c>
      <c r="P10" s="129" t="s">
        <v>225</v>
      </c>
      <c r="Q10" s="129" t="s">
        <v>320</v>
      </c>
      <c r="R10" s="129" t="s">
        <v>225</v>
      </c>
      <c r="S10" s="129" t="s">
        <v>320</v>
      </c>
      <c r="T10" s="129" t="s">
        <v>225</v>
      </c>
      <c r="U10" s="129" t="s">
        <v>320</v>
      </c>
      <c r="V10" s="129" t="s">
        <v>225</v>
      </c>
      <c r="W10" s="129" t="s">
        <v>320</v>
      </c>
      <c r="X10" s="129" t="s">
        <v>225</v>
      </c>
      <c r="Y10" s="129" t="s">
        <v>320</v>
      </c>
      <c r="Z10" s="129" t="s">
        <v>225</v>
      </c>
      <c r="AA10" s="129" t="s">
        <v>320</v>
      </c>
      <c r="AB10" s="129" t="s">
        <v>225</v>
      </c>
      <c r="AC10" s="129" t="s">
        <v>320</v>
      </c>
      <c r="AE10" s="52"/>
    </row>
    <row r="11" spans="1:111" s="306" customFormat="1" ht="11.25">
      <c r="A11" s="301">
        <v>1</v>
      </c>
      <c r="B11" s="301">
        <v>2</v>
      </c>
      <c r="C11" s="301">
        <v>3</v>
      </c>
      <c r="D11" s="301">
        <v>4</v>
      </c>
      <c r="E11" s="301">
        <v>5</v>
      </c>
      <c r="F11" s="301">
        <v>6</v>
      </c>
      <c r="G11" s="301">
        <v>7</v>
      </c>
      <c r="H11" s="301">
        <v>8</v>
      </c>
      <c r="I11" s="301">
        <v>9</v>
      </c>
      <c r="J11" s="301">
        <v>10</v>
      </c>
      <c r="K11" s="301">
        <v>11</v>
      </c>
      <c r="L11" s="301">
        <v>12</v>
      </c>
      <c r="M11" s="301">
        <v>13</v>
      </c>
      <c r="N11" s="301">
        <v>14</v>
      </c>
      <c r="O11" s="301">
        <v>15</v>
      </c>
      <c r="P11" s="301">
        <v>16</v>
      </c>
      <c r="Q11" s="301">
        <v>17</v>
      </c>
      <c r="R11" s="301">
        <v>20</v>
      </c>
      <c r="S11" s="301">
        <v>21</v>
      </c>
      <c r="T11" s="301">
        <v>22</v>
      </c>
      <c r="U11" s="301">
        <v>23</v>
      </c>
      <c r="V11" s="301">
        <v>26</v>
      </c>
      <c r="W11" s="301">
        <v>27</v>
      </c>
      <c r="X11" s="301">
        <v>28</v>
      </c>
      <c r="Y11" s="301">
        <v>29</v>
      </c>
      <c r="Z11" s="301">
        <v>30</v>
      </c>
      <c r="AA11" s="301">
        <v>31</v>
      </c>
      <c r="AB11" s="301">
        <v>32</v>
      </c>
      <c r="AC11" s="301">
        <v>33</v>
      </c>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row>
    <row r="12" spans="1:29" s="362" customFormat="1" ht="12.75">
      <c r="A12" s="298" t="s">
        <v>44</v>
      </c>
      <c r="B12" s="299" t="s">
        <v>45</v>
      </c>
      <c r="C12" s="300"/>
      <c r="D12" s="442">
        <v>32541.179800000013</v>
      </c>
      <c r="E12" s="442">
        <v>100</v>
      </c>
      <c r="F12" s="442">
        <v>25328.924900000005</v>
      </c>
      <c r="G12" s="442">
        <v>77.84</v>
      </c>
      <c r="H12" s="442">
        <v>4096.3723</v>
      </c>
      <c r="I12" s="442">
        <v>12.59</v>
      </c>
      <c r="J12" s="442">
        <v>299.27</v>
      </c>
      <c r="K12" s="442">
        <v>0.92</v>
      </c>
      <c r="L12" s="442">
        <v>678.9379</v>
      </c>
      <c r="M12" s="442">
        <v>2.09</v>
      </c>
      <c r="N12" s="442">
        <v>0</v>
      </c>
      <c r="O12" s="442">
        <v>0</v>
      </c>
      <c r="P12" s="442">
        <v>53.65369999999999</v>
      </c>
      <c r="Q12" s="442">
        <v>0.16</v>
      </c>
      <c r="R12" s="442">
        <v>0</v>
      </c>
      <c r="S12" s="442">
        <v>0</v>
      </c>
      <c r="T12" s="442">
        <v>0</v>
      </c>
      <c r="U12" s="442">
        <v>0</v>
      </c>
      <c r="V12" s="442">
        <v>148.1892</v>
      </c>
      <c r="W12" s="442">
        <v>0.46</v>
      </c>
      <c r="X12" s="442">
        <v>1181.2679</v>
      </c>
      <c r="Y12" s="442">
        <v>3.63</v>
      </c>
      <c r="Z12" s="442">
        <v>123.68730000000001</v>
      </c>
      <c r="AA12" s="442">
        <v>0.38</v>
      </c>
      <c r="AB12" s="442">
        <v>630.8765999999999</v>
      </c>
      <c r="AC12" s="442">
        <v>1.94</v>
      </c>
    </row>
    <row r="13" spans="1:29" s="362" customFormat="1" ht="12.75">
      <c r="A13" s="193">
        <v>1</v>
      </c>
      <c r="B13" s="192" t="s">
        <v>46</v>
      </c>
      <c r="C13" s="185" t="s">
        <v>47</v>
      </c>
      <c r="D13" s="443">
        <v>25645.17250000001</v>
      </c>
      <c r="E13" s="443">
        <v>78.81</v>
      </c>
      <c r="F13" s="443">
        <v>23312.691300000006</v>
      </c>
      <c r="G13" s="443">
        <v>90.9</v>
      </c>
      <c r="H13" s="443">
        <v>1943.1143</v>
      </c>
      <c r="I13" s="443">
        <v>7.58</v>
      </c>
      <c r="J13" s="443">
        <v>144.4056</v>
      </c>
      <c r="K13" s="443">
        <v>0.56</v>
      </c>
      <c r="L13" s="443">
        <v>29.7575</v>
      </c>
      <c r="M13" s="443">
        <v>0.12</v>
      </c>
      <c r="N13" s="443">
        <v>0</v>
      </c>
      <c r="O13" s="443">
        <v>0</v>
      </c>
      <c r="P13" s="443">
        <v>51.071799999999996</v>
      </c>
      <c r="Q13" s="443">
        <v>0.2</v>
      </c>
      <c r="R13" s="443">
        <v>0</v>
      </c>
      <c r="S13" s="443">
        <v>0</v>
      </c>
      <c r="T13" s="443">
        <v>0</v>
      </c>
      <c r="U13" s="443">
        <v>0</v>
      </c>
      <c r="V13" s="443">
        <v>44.24340000000001</v>
      </c>
      <c r="W13" s="443">
        <v>0.17</v>
      </c>
      <c r="X13" s="443">
        <v>0.0567</v>
      </c>
      <c r="Y13" s="443">
        <v>0</v>
      </c>
      <c r="Z13" s="443">
        <v>119.8319</v>
      </c>
      <c r="AA13" s="443">
        <v>0.47</v>
      </c>
      <c r="AB13" s="443">
        <v>0</v>
      </c>
      <c r="AC13" s="443">
        <v>0</v>
      </c>
    </row>
    <row r="14" spans="1:29" s="363" customFormat="1" ht="13.5">
      <c r="A14" s="194" t="s">
        <v>48</v>
      </c>
      <c r="B14" s="190" t="s">
        <v>49</v>
      </c>
      <c r="C14" s="191" t="s">
        <v>50</v>
      </c>
      <c r="D14" s="444">
        <v>22668.80980000001</v>
      </c>
      <c r="E14" s="444">
        <v>69.66</v>
      </c>
      <c r="F14" s="444">
        <v>20723.722700000002</v>
      </c>
      <c r="G14" s="444">
        <v>91.42</v>
      </c>
      <c r="H14" s="444">
        <v>1711.4657</v>
      </c>
      <c r="I14" s="444">
        <v>7.55</v>
      </c>
      <c r="J14" s="444">
        <v>73.1134</v>
      </c>
      <c r="K14" s="444">
        <v>0.32</v>
      </c>
      <c r="L14" s="444">
        <v>4.1084</v>
      </c>
      <c r="M14" s="474">
        <v>0.02</v>
      </c>
      <c r="N14" s="444">
        <v>0</v>
      </c>
      <c r="O14" s="444">
        <v>0</v>
      </c>
      <c r="P14" s="444">
        <v>0</v>
      </c>
      <c r="Q14" s="444">
        <v>0</v>
      </c>
      <c r="R14" s="444">
        <v>0</v>
      </c>
      <c r="S14" s="444">
        <v>0</v>
      </c>
      <c r="T14" s="444">
        <v>0</v>
      </c>
      <c r="U14" s="444">
        <v>0</v>
      </c>
      <c r="V14" s="444">
        <v>36.5382</v>
      </c>
      <c r="W14" s="444">
        <v>0.16</v>
      </c>
      <c r="X14" s="474">
        <v>0.0295</v>
      </c>
      <c r="Y14" s="444">
        <v>0</v>
      </c>
      <c r="Z14" s="444">
        <v>119.8319</v>
      </c>
      <c r="AA14" s="444">
        <v>0.53</v>
      </c>
      <c r="AB14" s="444">
        <v>0</v>
      </c>
      <c r="AC14" s="444">
        <v>0</v>
      </c>
    </row>
    <row r="15" spans="1:29" s="303" customFormat="1" ht="12.75">
      <c r="A15" s="195" t="s">
        <v>51</v>
      </c>
      <c r="B15" s="187" t="s">
        <v>52</v>
      </c>
      <c r="C15" s="50" t="s">
        <v>53</v>
      </c>
      <c r="D15" s="445">
        <v>4986.044400000001</v>
      </c>
      <c r="E15" s="445">
        <v>15.32</v>
      </c>
      <c r="F15" s="445">
        <v>4853.7363000000005</v>
      </c>
      <c r="G15" s="445">
        <v>97.35</v>
      </c>
      <c r="H15" s="445">
        <v>107.6639</v>
      </c>
      <c r="I15" s="445">
        <v>2.16</v>
      </c>
      <c r="J15" s="445">
        <v>12.479099999999999</v>
      </c>
      <c r="K15" s="445">
        <v>0.25</v>
      </c>
      <c r="L15" s="445">
        <v>2.4549</v>
      </c>
      <c r="M15" s="445">
        <v>0.05</v>
      </c>
      <c r="N15" s="445">
        <v>0</v>
      </c>
      <c r="O15" s="445">
        <v>0</v>
      </c>
      <c r="P15" s="445">
        <v>0</v>
      </c>
      <c r="Q15" s="445">
        <v>0</v>
      </c>
      <c r="R15" s="445">
        <v>0</v>
      </c>
      <c r="S15" s="445">
        <v>0</v>
      </c>
      <c r="T15" s="445">
        <v>0</v>
      </c>
      <c r="U15" s="445">
        <v>0</v>
      </c>
      <c r="V15" s="445">
        <v>9.7102</v>
      </c>
      <c r="W15" s="445">
        <v>0.19</v>
      </c>
      <c r="X15" s="445">
        <v>0</v>
      </c>
      <c r="Y15" s="445">
        <v>0</v>
      </c>
      <c r="Z15" s="445">
        <v>0</v>
      </c>
      <c r="AA15" s="445">
        <v>0</v>
      </c>
      <c r="AB15" s="445">
        <v>0</v>
      </c>
      <c r="AC15" s="445">
        <v>0</v>
      </c>
    </row>
    <row r="16" spans="1:29" s="303" customFormat="1" ht="12.75">
      <c r="A16" s="195" t="s">
        <v>54</v>
      </c>
      <c r="B16" s="187" t="s">
        <v>55</v>
      </c>
      <c r="C16" s="50" t="s">
        <v>56</v>
      </c>
      <c r="D16" s="445">
        <v>1438.5521999999999</v>
      </c>
      <c r="E16" s="445">
        <v>4.42</v>
      </c>
      <c r="F16" s="445">
        <v>1433.7444</v>
      </c>
      <c r="G16" s="445">
        <v>99.67</v>
      </c>
      <c r="H16" s="445">
        <v>1.2331</v>
      </c>
      <c r="I16" s="445">
        <v>0.09</v>
      </c>
      <c r="J16" s="445">
        <v>1.3687999999999998</v>
      </c>
      <c r="K16" s="445">
        <v>0.1</v>
      </c>
      <c r="L16" s="445">
        <v>0</v>
      </c>
      <c r="M16" s="445">
        <v>0</v>
      </c>
      <c r="N16" s="445">
        <v>0</v>
      </c>
      <c r="O16" s="445">
        <v>0</v>
      </c>
      <c r="P16" s="445">
        <v>0</v>
      </c>
      <c r="Q16" s="445">
        <v>0</v>
      </c>
      <c r="R16" s="445">
        <v>0</v>
      </c>
      <c r="S16" s="445">
        <v>0</v>
      </c>
      <c r="T16" s="445">
        <v>0</v>
      </c>
      <c r="U16" s="445">
        <v>0</v>
      </c>
      <c r="V16" s="445">
        <v>2.2058999999999997</v>
      </c>
      <c r="W16" s="445">
        <v>0.15</v>
      </c>
      <c r="X16" s="445">
        <v>0</v>
      </c>
      <c r="Y16" s="445">
        <v>0</v>
      </c>
      <c r="Z16" s="445">
        <v>0</v>
      </c>
      <c r="AA16" s="445">
        <v>0</v>
      </c>
      <c r="AB16" s="445">
        <v>0</v>
      </c>
      <c r="AC16" s="445">
        <v>0</v>
      </c>
    </row>
    <row r="17" spans="1:29" s="303" customFormat="1" ht="12.75">
      <c r="A17" s="195" t="s">
        <v>65</v>
      </c>
      <c r="B17" s="187" t="s">
        <v>66</v>
      </c>
      <c r="C17" s="50" t="s">
        <v>67</v>
      </c>
      <c r="D17" s="445">
        <v>3547.4922000000006</v>
      </c>
      <c r="E17" s="445">
        <v>10.9</v>
      </c>
      <c r="F17" s="445">
        <v>3419.9919000000004</v>
      </c>
      <c r="G17" s="445">
        <v>96.41</v>
      </c>
      <c r="H17" s="445">
        <v>106.4308</v>
      </c>
      <c r="I17" s="445">
        <v>3</v>
      </c>
      <c r="J17" s="445">
        <v>11.110299999999999</v>
      </c>
      <c r="K17" s="445">
        <v>0.31</v>
      </c>
      <c r="L17" s="445">
        <v>2.4549</v>
      </c>
      <c r="M17" s="445">
        <v>0.07</v>
      </c>
      <c r="N17" s="445">
        <v>0</v>
      </c>
      <c r="O17" s="445">
        <v>0</v>
      </c>
      <c r="P17" s="445">
        <v>0</v>
      </c>
      <c r="Q17" s="445">
        <v>0</v>
      </c>
      <c r="R17" s="445">
        <v>0</v>
      </c>
      <c r="S17" s="445">
        <v>0</v>
      </c>
      <c r="T17" s="445">
        <v>0</v>
      </c>
      <c r="U17" s="445">
        <v>0</v>
      </c>
      <c r="V17" s="445">
        <v>7.5043</v>
      </c>
      <c r="W17" s="445">
        <v>0.21</v>
      </c>
      <c r="X17" s="445">
        <v>0</v>
      </c>
      <c r="Y17" s="445">
        <v>0</v>
      </c>
      <c r="Z17" s="445">
        <v>0</v>
      </c>
      <c r="AA17" s="445">
        <v>0</v>
      </c>
      <c r="AB17" s="445">
        <v>0</v>
      </c>
      <c r="AC17" s="445">
        <v>0</v>
      </c>
    </row>
    <row r="18" spans="1:29" s="303" customFormat="1" ht="12.75">
      <c r="A18" s="195" t="s">
        <v>68</v>
      </c>
      <c r="B18" s="187" t="s">
        <v>69</v>
      </c>
      <c r="C18" s="50" t="s">
        <v>8</v>
      </c>
      <c r="D18" s="445">
        <v>17682.765400000008</v>
      </c>
      <c r="E18" s="445">
        <v>54.34</v>
      </c>
      <c r="F18" s="445">
        <v>15869.986400000002</v>
      </c>
      <c r="G18" s="445">
        <v>89.75</v>
      </c>
      <c r="H18" s="445">
        <v>1603.8018</v>
      </c>
      <c r="I18" s="445">
        <v>9.07</v>
      </c>
      <c r="J18" s="445">
        <v>60.6343</v>
      </c>
      <c r="K18" s="445">
        <v>0.34</v>
      </c>
      <c r="L18" s="445">
        <v>1.6535</v>
      </c>
      <c r="M18" s="475">
        <v>0.01</v>
      </c>
      <c r="N18" s="445">
        <v>0</v>
      </c>
      <c r="O18" s="445">
        <v>0</v>
      </c>
      <c r="P18" s="445">
        <v>0</v>
      </c>
      <c r="Q18" s="445">
        <v>0</v>
      </c>
      <c r="R18" s="445">
        <v>0</v>
      </c>
      <c r="S18" s="445">
        <v>0</v>
      </c>
      <c r="T18" s="445">
        <v>0</v>
      </c>
      <c r="U18" s="445">
        <v>0</v>
      </c>
      <c r="V18" s="445">
        <v>26.828000000000003</v>
      </c>
      <c r="W18" s="445">
        <v>0.15</v>
      </c>
      <c r="X18" s="475">
        <v>0.0295</v>
      </c>
      <c r="Y18" s="445">
        <v>0</v>
      </c>
      <c r="Z18" s="445">
        <v>119.8319</v>
      </c>
      <c r="AA18" s="445">
        <v>0.68</v>
      </c>
      <c r="AB18" s="445">
        <v>0</v>
      </c>
      <c r="AC18" s="445">
        <v>0</v>
      </c>
    </row>
    <row r="19" spans="1:29" s="363" customFormat="1" ht="13.5">
      <c r="A19" s="194" t="s">
        <v>70</v>
      </c>
      <c r="B19" s="190" t="s">
        <v>71</v>
      </c>
      <c r="C19" s="191" t="s">
        <v>72</v>
      </c>
      <c r="D19" s="444">
        <v>1470.3121999999998</v>
      </c>
      <c r="E19" s="444">
        <v>4.52</v>
      </c>
      <c r="F19" s="444">
        <v>1313.8747999999998</v>
      </c>
      <c r="G19" s="444">
        <v>89.36</v>
      </c>
      <c r="H19" s="444">
        <v>94.81890000000001</v>
      </c>
      <c r="I19" s="444">
        <v>6.45</v>
      </c>
      <c r="J19" s="444">
        <v>49.6984</v>
      </c>
      <c r="K19" s="444">
        <v>3.38</v>
      </c>
      <c r="L19" s="444">
        <v>6.0061</v>
      </c>
      <c r="M19" s="444">
        <v>0.41</v>
      </c>
      <c r="N19" s="444">
        <v>0</v>
      </c>
      <c r="O19" s="444">
        <v>0</v>
      </c>
      <c r="P19" s="444">
        <v>0</v>
      </c>
      <c r="Q19" s="444">
        <v>0</v>
      </c>
      <c r="R19" s="444">
        <v>0</v>
      </c>
      <c r="S19" s="444">
        <v>0</v>
      </c>
      <c r="T19" s="444">
        <v>0</v>
      </c>
      <c r="U19" s="444">
        <v>0</v>
      </c>
      <c r="V19" s="444">
        <v>5.914</v>
      </c>
      <c r="W19" s="444">
        <v>0.4</v>
      </c>
      <c r="X19" s="444">
        <v>0</v>
      </c>
      <c r="Y19" s="444">
        <v>0</v>
      </c>
      <c r="Z19" s="444">
        <v>0</v>
      </c>
      <c r="AA19" s="444">
        <v>0</v>
      </c>
      <c r="AB19" s="444">
        <v>0</v>
      </c>
      <c r="AC19" s="444">
        <v>0</v>
      </c>
    </row>
    <row r="20" spans="1:29" s="303" customFormat="1" ht="12.75">
      <c r="A20" s="195" t="s">
        <v>73</v>
      </c>
      <c r="B20" s="187" t="s">
        <v>74</v>
      </c>
      <c r="C20" s="50" t="s">
        <v>75</v>
      </c>
      <c r="D20" s="445">
        <v>1454.7690999999998</v>
      </c>
      <c r="E20" s="445">
        <v>4.47</v>
      </c>
      <c r="F20" s="445">
        <v>1313.8747999999998</v>
      </c>
      <c r="G20" s="445">
        <v>90.32</v>
      </c>
      <c r="H20" s="445">
        <v>94.81890000000001</v>
      </c>
      <c r="I20" s="445">
        <v>6.52</v>
      </c>
      <c r="J20" s="445">
        <v>40.1614</v>
      </c>
      <c r="K20" s="445">
        <v>2.76</v>
      </c>
      <c r="L20" s="445">
        <v>0</v>
      </c>
      <c r="M20" s="445">
        <v>0</v>
      </c>
      <c r="N20" s="445">
        <v>0</v>
      </c>
      <c r="O20" s="445">
        <v>0</v>
      </c>
      <c r="P20" s="445">
        <v>0</v>
      </c>
      <c r="Q20" s="445">
        <v>0</v>
      </c>
      <c r="R20" s="445">
        <v>0</v>
      </c>
      <c r="S20" s="445">
        <v>0</v>
      </c>
      <c r="T20" s="445">
        <v>0</v>
      </c>
      <c r="U20" s="445">
        <v>0</v>
      </c>
      <c r="V20" s="445">
        <v>5.914</v>
      </c>
      <c r="W20" s="445">
        <v>0.41</v>
      </c>
      <c r="X20" s="445">
        <v>0</v>
      </c>
      <c r="Y20" s="445">
        <v>0</v>
      </c>
      <c r="Z20" s="445">
        <v>0</v>
      </c>
      <c r="AA20" s="445">
        <v>0</v>
      </c>
      <c r="AB20" s="445">
        <v>0</v>
      </c>
      <c r="AC20" s="445">
        <v>0</v>
      </c>
    </row>
    <row r="21" spans="1:29" s="303" customFormat="1" ht="12.75">
      <c r="A21" s="195" t="s">
        <v>76</v>
      </c>
      <c r="B21" s="187" t="s">
        <v>77</v>
      </c>
      <c r="C21" s="50" t="s">
        <v>78</v>
      </c>
      <c r="D21" s="445">
        <v>6.0061</v>
      </c>
      <c r="E21" s="475">
        <v>0.02</v>
      </c>
      <c r="F21" s="445">
        <v>0</v>
      </c>
      <c r="G21" s="445">
        <v>0</v>
      </c>
      <c r="H21" s="445">
        <v>0</v>
      </c>
      <c r="I21" s="445">
        <v>0</v>
      </c>
      <c r="J21" s="445">
        <v>0</v>
      </c>
      <c r="K21" s="445">
        <v>0</v>
      </c>
      <c r="L21" s="445">
        <v>6.0061</v>
      </c>
      <c r="M21" s="445">
        <v>100</v>
      </c>
      <c r="N21" s="445">
        <v>0</v>
      </c>
      <c r="O21" s="445">
        <v>0</v>
      </c>
      <c r="P21" s="445">
        <v>0</v>
      </c>
      <c r="Q21" s="445">
        <v>0</v>
      </c>
      <c r="R21" s="445">
        <v>0</v>
      </c>
      <c r="S21" s="445">
        <v>0</v>
      </c>
      <c r="T21" s="445">
        <v>0</v>
      </c>
      <c r="U21" s="445">
        <v>0</v>
      </c>
      <c r="V21" s="445">
        <v>0</v>
      </c>
      <c r="W21" s="445">
        <v>0</v>
      </c>
      <c r="X21" s="445">
        <v>0</v>
      </c>
      <c r="Y21" s="445">
        <v>0</v>
      </c>
      <c r="Z21" s="445">
        <v>0</v>
      </c>
      <c r="AA21" s="445">
        <v>0</v>
      </c>
      <c r="AB21" s="445">
        <v>0</v>
      </c>
      <c r="AC21" s="445">
        <v>0</v>
      </c>
    </row>
    <row r="22" spans="1:29" s="303" customFormat="1" ht="12.75">
      <c r="A22" s="195" t="s">
        <v>79</v>
      </c>
      <c r="B22" s="187" t="s">
        <v>80</v>
      </c>
      <c r="C22" s="50" t="s">
        <v>81</v>
      </c>
      <c r="D22" s="445">
        <v>9.536999999999999</v>
      </c>
      <c r="E22" s="475">
        <v>0.03</v>
      </c>
      <c r="F22" s="445">
        <v>0</v>
      </c>
      <c r="G22" s="445">
        <v>0</v>
      </c>
      <c r="H22" s="445">
        <v>0</v>
      </c>
      <c r="I22" s="445">
        <v>0</v>
      </c>
      <c r="J22" s="445">
        <v>9.536999999999999</v>
      </c>
      <c r="K22" s="445">
        <v>100</v>
      </c>
      <c r="L22" s="445">
        <v>0</v>
      </c>
      <c r="M22" s="445">
        <v>0</v>
      </c>
      <c r="N22" s="445">
        <v>0</v>
      </c>
      <c r="O22" s="445">
        <v>0</v>
      </c>
      <c r="P22" s="445">
        <v>0</v>
      </c>
      <c r="Q22" s="445">
        <v>0</v>
      </c>
      <c r="R22" s="445">
        <v>0</v>
      </c>
      <c r="S22" s="445">
        <v>0</v>
      </c>
      <c r="T22" s="445">
        <v>0</v>
      </c>
      <c r="U22" s="445">
        <v>0</v>
      </c>
      <c r="V22" s="445">
        <v>0</v>
      </c>
      <c r="W22" s="445">
        <v>0</v>
      </c>
      <c r="X22" s="445">
        <v>0</v>
      </c>
      <c r="Y22" s="445">
        <v>0</v>
      </c>
      <c r="Z22" s="445">
        <v>0</v>
      </c>
      <c r="AA22" s="445">
        <v>0</v>
      </c>
      <c r="AB22" s="445">
        <v>0</v>
      </c>
      <c r="AC22" s="445">
        <v>0</v>
      </c>
    </row>
    <row r="23" spans="1:29" s="363" customFormat="1" ht="13.5">
      <c r="A23" s="194" t="s">
        <v>82</v>
      </c>
      <c r="B23" s="190" t="s">
        <v>83</v>
      </c>
      <c r="C23" s="191" t="s">
        <v>23</v>
      </c>
      <c r="D23" s="444">
        <v>997.2611000000002</v>
      </c>
      <c r="E23" s="444">
        <v>3.06</v>
      </c>
      <c r="F23" s="444">
        <v>933.3502000000002</v>
      </c>
      <c r="G23" s="444">
        <v>93.59</v>
      </c>
      <c r="H23" s="444">
        <v>40.75279999999999</v>
      </c>
      <c r="I23" s="444">
        <v>4.09</v>
      </c>
      <c r="J23" s="444">
        <v>21.593799999999998</v>
      </c>
      <c r="K23" s="444">
        <v>2.17</v>
      </c>
      <c r="L23" s="444">
        <v>0.8232</v>
      </c>
      <c r="M23" s="444">
        <v>0.08</v>
      </c>
      <c r="N23" s="444">
        <v>0</v>
      </c>
      <c r="O23" s="444">
        <v>0</v>
      </c>
      <c r="P23" s="444">
        <v>0</v>
      </c>
      <c r="Q23" s="444">
        <v>0</v>
      </c>
      <c r="R23" s="444">
        <v>0</v>
      </c>
      <c r="S23" s="444">
        <v>0</v>
      </c>
      <c r="T23" s="444">
        <v>0</v>
      </c>
      <c r="U23" s="444">
        <v>0</v>
      </c>
      <c r="V23" s="444">
        <v>0.7139</v>
      </c>
      <c r="W23" s="444">
        <v>0.07</v>
      </c>
      <c r="X23" s="474">
        <v>0.0272</v>
      </c>
      <c r="Y23" s="444">
        <v>0</v>
      </c>
      <c r="Z23" s="444">
        <v>0</v>
      </c>
      <c r="AA23" s="444">
        <v>0</v>
      </c>
      <c r="AB23" s="444">
        <v>0</v>
      </c>
      <c r="AC23" s="444">
        <v>0</v>
      </c>
    </row>
    <row r="24" spans="1:29" s="363" customFormat="1" ht="13.5">
      <c r="A24" s="194" t="s">
        <v>84</v>
      </c>
      <c r="B24" s="190" t="s">
        <v>85</v>
      </c>
      <c r="C24" s="191" t="s">
        <v>86</v>
      </c>
      <c r="D24" s="444">
        <v>0</v>
      </c>
      <c r="E24" s="444">
        <v>0</v>
      </c>
      <c r="F24" s="444">
        <v>0</v>
      </c>
      <c r="G24" s="444">
        <v>0</v>
      </c>
      <c r="H24" s="444">
        <v>0</v>
      </c>
      <c r="I24" s="444">
        <v>0</v>
      </c>
      <c r="J24" s="444">
        <v>0</v>
      </c>
      <c r="K24" s="444">
        <v>0</v>
      </c>
      <c r="L24" s="444">
        <v>0</v>
      </c>
      <c r="M24" s="444">
        <v>0</v>
      </c>
      <c r="N24" s="444">
        <v>0</v>
      </c>
      <c r="O24" s="444">
        <v>0</v>
      </c>
      <c r="P24" s="444">
        <v>0</v>
      </c>
      <c r="Q24" s="444">
        <v>0</v>
      </c>
      <c r="R24" s="444">
        <v>0</v>
      </c>
      <c r="S24" s="444">
        <v>0</v>
      </c>
      <c r="T24" s="444">
        <v>0</v>
      </c>
      <c r="U24" s="444">
        <v>0</v>
      </c>
      <c r="V24" s="444">
        <v>0</v>
      </c>
      <c r="W24" s="444">
        <v>0</v>
      </c>
      <c r="X24" s="444">
        <v>0</v>
      </c>
      <c r="Y24" s="444">
        <v>0</v>
      </c>
      <c r="Z24" s="444">
        <v>0</v>
      </c>
      <c r="AA24" s="444">
        <v>0</v>
      </c>
      <c r="AB24" s="444">
        <v>0</v>
      </c>
      <c r="AC24" s="444">
        <v>0</v>
      </c>
    </row>
    <row r="25" spans="1:29" s="363" customFormat="1" ht="13.5">
      <c r="A25" s="194" t="s">
        <v>87</v>
      </c>
      <c r="B25" s="190" t="s">
        <v>88</v>
      </c>
      <c r="C25" s="191" t="s">
        <v>5</v>
      </c>
      <c r="D25" s="444">
        <v>508.7894</v>
      </c>
      <c r="E25" s="444">
        <v>1.56</v>
      </c>
      <c r="F25" s="444">
        <v>341.7436000000001</v>
      </c>
      <c r="G25" s="444">
        <v>67.17</v>
      </c>
      <c r="H25" s="444">
        <v>96.0769</v>
      </c>
      <c r="I25" s="444">
        <v>18.88</v>
      </c>
      <c r="J25" s="444">
        <v>0</v>
      </c>
      <c r="K25" s="444">
        <v>0</v>
      </c>
      <c r="L25" s="444">
        <v>18.8198</v>
      </c>
      <c r="M25" s="444">
        <v>3.7</v>
      </c>
      <c r="N25" s="444">
        <v>0</v>
      </c>
      <c r="O25" s="444">
        <v>0</v>
      </c>
      <c r="P25" s="444">
        <v>51.071799999999996</v>
      </c>
      <c r="Q25" s="444">
        <v>10.04</v>
      </c>
      <c r="R25" s="444">
        <v>0</v>
      </c>
      <c r="S25" s="444">
        <v>0</v>
      </c>
      <c r="T25" s="444">
        <v>0</v>
      </c>
      <c r="U25" s="444">
        <v>0</v>
      </c>
      <c r="V25" s="444">
        <v>1.0773</v>
      </c>
      <c r="W25" s="444">
        <v>0.21</v>
      </c>
      <c r="X25" s="444">
        <v>0</v>
      </c>
      <c r="Y25" s="444">
        <v>0</v>
      </c>
      <c r="Z25" s="444">
        <v>0</v>
      </c>
      <c r="AA25" s="444">
        <v>0</v>
      </c>
      <c r="AB25" s="444">
        <v>0</v>
      </c>
      <c r="AC25" s="444">
        <v>0</v>
      </c>
    </row>
    <row r="26" spans="1:29" s="362" customFormat="1" ht="12.75">
      <c r="A26" s="193">
        <v>2</v>
      </c>
      <c r="B26" s="192" t="s">
        <v>89</v>
      </c>
      <c r="C26" s="185" t="s">
        <v>90</v>
      </c>
      <c r="D26" s="443">
        <v>6896.007299999999</v>
      </c>
      <c r="E26" s="443">
        <v>21.19</v>
      </c>
      <c r="F26" s="443">
        <v>2016.2336</v>
      </c>
      <c r="G26" s="443">
        <v>29.24</v>
      </c>
      <c r="H26" s="443">
        <v>2153.2580000000003</v>
      </c>
      <c r="I26" s="443">
        <v>31.22</v>
      </c>
      <c r="J26" s="443">
        <v>154.86440000000002</v>
      </c>
      <c r="K26" s="443">
        <v>2.25</v>
      </c>
      <c r="L26" s="443">
        <v>649.1804</v>
      </c>
      <c r="M26" s="443">
        <v>9.41</v>
      </c>
      <c r="N26" s="443">
        <v>0</v>
      </c>
      <c r="O26" s="443">
        <v>0</v>
      </c>
      <c r="P26" s="443">
        <v>2.5819</v>
      </c>
      <c r="Q26" s="476">
        <v>0.04</v>
      </c>
      <c r="R26" s="443">
        <v>0</v>
      </c>
      <c r="S26" s="443">
        <v>0</v>
      </c>
      <c r="T26" s="443">
        <v>0</v>
      </c>
      <c r="U26" s="443">
        <v>0</v>
      </c>
      <c r="V26" s="443">
        <v>103.94579999999999</v>
      </c>
      <c r="W26" s="443">
        <v>1.51</v>
      </c>
      <c r="X26" s="443">
        <v>1181.2112</v>
      </c>
      <c r="Y26" s="443">
        <v>17.13</v>
      </c>
      <c r="Z26" s="443">
        <v>3.8554000000000004</v>
      </c>
      <c r="AA26" s="443">
        <v>0.06</v>
      </c>
      <c r="AB26" s="443">
        <v>630.8765999999999</v>
      </c>
      <c r="AC26" s="443">
        <v>9.15</v>
      </c>
    </row>
    <row r="27" spans="1:29" s="362" customFormat="1" ht="12.75">
      <c r="A27" s="193" t="s">
        <v>91</v>
      </c>
      <c r="B27" s="192" t="s">
        <v>32</v>
      </c>
      <c r="C27" s="185" t="s">
        <v>92</v>
      </c>
      <c r="D27" s="443">
        <v>2027.1069</v>
      </c>
      <c r="E27" s="443">
        <v>6.23</v>
      </c>
      <c r="F27" s="443">
        <v>1863.5885</v>
      </c>
      <c r="G27" s="443">
        <v>91.93</v>
      </c>
      <c r="H27" s="443">
        <v>161.284</v>
      </c>
      <c r="I27" s="443">
        <v>7.96</v>
      </c>
      <c r="J27" s="443">
        <v>2.1045999999999996</v>
      </c>
      <c r="K27" s="443">
        <v>0.1</v>
      </c>
      <c r="L27" s="443">
        <v>0.1298</v>
      </c>
      <c r="M27" s="476">
        <v>0.01</v>
      </c>
      <c r="N27" s="443">
        <v>0</v>
      </c>
      <c r="O27" s="443">
        <v>0</v>
      </c>
      <c r="P27" s="443">
        <v>0</v>
      </c>
      <c r="Q27" s="443">
        <v>0</v>
      </c>
      <c r="R27" s="443">
        <v>0</v>
      </c>
      <c r="S27" s="443">
        <v>0</v>
      </c>
      <c r="T27" s="443">
        <v>0</v>
      </c>
      <c r="U27" s="443">
        <v>0</v>
      </c>
      <c r="V27" s="443">
        <v>0</v>
      </c>
      <c r="W27" s="443">
        <v>0</v>
      </c>
      <c r="X27" s="443">
        <v>0</v>
      </c>
      <c r="Y27" s="443">
        <v>0</v>
      </c>
      <c r="Z27" s="443">
        <v>0</v>
      </c>
      <c r="AA27" s="443">
        <v>0</v>
      </c>
      <c r="AB27" s="443">
        <v>0</v>
      </c>
      <c r="AC27" s="443">
        <v>0</v>
      </c>
    </row>
    <row r="28" spans="1:29" s="303" customFormat="1" ht="12.75">
      <c r="A28" s="195" t="s">
        <v>93</v>
      </c>
      <c r="B28" s="187" t="s">
        <v>94</v>
      </c>
      <c r="C28" s="50" t="s">
        <v>24</v>
      </c>
      <c r="D28" s="445">
        <v>1860.3217</v>
      </c>
      <c r="E28" s="445">
        <v>5.72</v>
      </c>
      <c r="F28" s="445">
        <v>1749.1311</v>
      </c>
      <c r="G28" s="445">
        <v>94.02</v>
      </c>
      <c r="H28" s="445">
        <v>109.7331</v>
      </c>
      <c r="I28" s="445">
        <v>5.9</v>
      </c>
      <c r="J28" s="445">
        <v>1.3526999999999998</v>
      </c>
      <c r="K28" s="445">
        <v>0.07</v>
      </c>
      <c r="L28" s="445">
        <v>0.1048</v>
      </c>
      <c r="M28" s="475">
        <v>0.01</v>
      </c>
      <c r="N28" s="445">
        <v>0</v>
      </c>
      <c r="O28" s="445">
        <v>0</v>
      </c>
      <c r="P28" s="445">
        <v>0</v>
      </c>
      <c r="Q28" s="445">
        <v>0</v>
      </c>
      <c r="R28" s="445">
        <v>0</v>
      </c>
      <c r="S28" s="445">
        <v>0</v>
      </c>
      <c r="T28" s="445">
        <v>0</v>
      </c>
      <c r="U28" s="445">
        <v>0</v>
      </c>
      <c r="V28" s="445">
        <v>0</v>
      </c>
      <c r="W28" s="445">
        <v>0</v>
      </c>
      <c r="X28" s="445">
        <v>0</v>
      </c>
      <c r="Y28" s="445">
        <v>0</v>
      </c>
      <c r="Z28" s="445">
        <v>0</v>
      </c>
      <c r="AA28" s="445">
        <v>0</v>
      </c>
      <c r="AB28" s="445">
        <v>0</v>
      </c>
      <c r="AC28" s="445">
        <v>0</v>
      </c>
    </row>
    <row r="29" spans="1:29" s="303" customFormat="1" ht="12.75">
      <c r="A29" s="195" t="s">
        <v>95</v>
      </c>
      <c r="B29" s="187" t="s">
        <v>96</v>
      </c>
      <c r="C29" s="50" t="s">
        <v>97</v>
      </c>
      <c r="D29" s="445">
        <v>166.78520000000003</v>
      </c>
      <c r="E29" s="445">
        <v>0.51</v>
      </c>
      <c r="F29" s="445">
        <v>114.4574</v>
      </c>
      <c r="G29" s="445">
        <v>68.63</v>
      </c>
      <c r="H29" s="445">
        <v>51.5509</v>
      </c>
      <c r="I29" s="445">
        <v>30.91</v>
      </c>
      <c r="J29" s="445">
        <v>0.7519</v>
      </c>
      <c r="K29" s="445">
        <v>0.45</v>
      </c>
      <c r="L29" s="475">
        <v>0.025</v>
      </c>
      <c r="M29" s="475">
        <v>0.01</v>
      </c>
      <c r="N29" s="445">
        <v>0</v>
      </c>
      <c r="O29" s="445">
        <v>0</v>
      </c>
      <c r="P29" s="445">
        <v>0</v>
      </c>
      <c r="Q29" s="445">
        <v>0</v>
      </c>
      <c r="R29" s="445">
        <v>0</v>
      </c>
      <c r="S29" s="445">
        <v>0</v>
      </c>
      <c r="T29" s="445">
        <v>0</v>
      </c>
      <c r="U29" s="445">
        <v>0</v>
      </c>
      <c r="V29" s="445">
        <v>0</v>
      </c>
      <c r="W29" s="445">
        <v>0</v>
      </c>
      <c r="X29" s="445">
        <v>0</v>
      </c>
      <c r="Y29" s="445">
        <v>0</v>
      </c>
      <c r="Z29" s="445">
        <v>0</v>
      </c>
      <c r="AA29" s="445">
        <v>0</v>
      </c>
      <c r="AB29" s="445">
        <v>0</v>
      </c>
      <c r="AC29" s="445">
        <v>0</v>
      </c>
    </row>
    <row r="30" spans="1:29" s="362" customFormat="1" ht="12.75">
      <c r="A30" s="193" t="s">
        <v>98</v>
      </c>
      <c r="B30" s="192" t="s">
        <v>99</v>
      </c>
      <c r="C30" s="185" t="s">
        <v>100</v>
      </c>
      <c r="D30" s="443">
        <v>3622.2775</v>
      </c>
      <c r="E30" s="443">
        <v>11.13</v>
      </c>
      <c r="F30" s="443">
        <v>150.81889999999999</v>
      </c>
      <c r="G30" s="443">
        <v>4.16</v>
      </c>
      <c r="H30" s="443">
        <v>1991.9740000000004</v>
      </c>
      <c r="I30" s="443">
        <v>54.99</v>
      </c>
      <c r="J30" s="443">
        <v>104.26830000000001</v>
      </c>
      <c r="K30" s="443">
        <v>2.88</v>
      </c>
      <c r="L30" s="443">
        <v>105.1352</v>
      </c>
      <c r="M30" s="443">
        <v>2.9</v>
      </c>
      <c r="N30" s="443">
        <v>0</v>
      </c>
      <c r="O30" s="443">
        <v>0</v>
      </c>
      <c r="P30" s="443">
        <v>2.5819</v>
      </c>
      <c r="Q30" s="443">
        <v>0.07</v>
      </c>
      <c r="R30" s="443">
        <v>0</v>
      </c>
      <c r="S30" s="443">
        <v>0</v>
      </c>
      <c r="T30" s="443">
        <v>0</v>
      </c>
      <c r="U30" s="443">
        <v>0</v>
      </c>
      <c r="V30" s="443">
        <v>0</v>
      </c>
      <c r="W30" s="443">
        <v>0</v>
      </c>
      <c r="X30" s="443">
        <v>934.9494</v>
      </c>
      <c r="Y30" s="443">
        <v>25.81</v>
      </c>
      <c r="Z30" s="443">
        <v>3.8554000000000004</v>
      </c>
      <c r="AA30" s="443">
        <v>0.11</v>
      </c>
      <c r="AB30" s="443">
        <v>328.6944</v>
      </c>
      <c r="AC30" s="443">
        <v>9.07</v>
      </c>
    </row>
    <row r="31" spans="1:29" s="303" customFormat="1" ht="12.75">
      <c r="A31" s="195" t="s">
        <v>101</v>
      </c>
      <c r="B31" s="187" t="s">
        <v>102</v>
      </c>
      <c r="C31" s="50" t="s">
        <v>30</v>
      </c>
      <c r="D31" s="445">
        <v>14.6858</v>
      </c>
      <c r="E31" s="445">
        <v>0.05</v>
      </c>
      <c r="F31" s="445">
        <v>0</v>
      </c>
      <c r="G31" s="445">
        <v>0</v>
      </c>
      <c r="H31" s="445">
        <v>0</v>
      </c>
      <c r="I31" s="445">
        <v>0</v>
      </c>
      <c r="J31" s="445">
        <v>14.1278</v>
      </c>
      <c r="K31" s="445">
        <v>96.2</v>
      </c>
      <c r="L31" s="445">
        <v>0</v>
      </c>
      <c r="M31" s="445">
        <v>0</v>
      </c>
      <c r="N31" s="445">
        <v>0</v>
      </c>
      <c r="O31" s="445">
        <v>0</v>
      </c>
      <c r="P31" s="445">
        <v>0</v>
      </c>
      <c r="Q31" s="445">
        <v>0</v>
      </c>
      <c r="R31" s="445">
        <v>0</v>
      </c>
      <c r="S31" s="445">
        <v>0</v>
      </c>
      <c r="T31" s="445">
        <v>0</v>
      </c>
      <c r="U31" s="445">
        <v>0</v>
      </c>
      <c r="V31" s="445">
        <v>0</v>
      </c>
      <c r="W31" s="445">
        <v>0</v>
      </c>
      <c r="X31" s="445">
        <v>0</v>
      </c>
      <c r="Y31" s="445">
        <v>0</v>
      </c>
      <c r="Z31" s="445">
        <v>0.558</v>
      </c>
      <c r="AA31" s="445">
        <v>3.8</v>
      </c>
      <c r="AB31" s="445">
        <v>0</v>
      </c>
      <c r="AC31" s="445">
        <v>0</v>
      </c>
    </row>
    <row r="32" spans="1:29" s="303" customFormat="1" ht="12.75">
      <c r="A32" s="195" t="s">
        <v>103</v>
      </c>
      <c r="B32" s="187" t="s">
        <v>104</v>
      </c>
      <c r="C32" s="50" t="s">
        <v>105</v>
      </c>
      <c r="D32" s="445">
        <v>61.706100000000006</v>
      </c>
      <c r="E32" s="445">
        <v>0.19</v>
      </c>
      <c r="F32" s="445">
        <v>0</v>
      </c>
      <c r="G32" s="445">
        <v>0</v>
      </c>
      <c r="H32" s="445">
        <v>0</v>
      </c>
      <c r="I32" s="445">
        <v>0</v>
      </c>
      <c r="J32" s="445">
        <v>36.36090000000001</v>
      </c>
      <c r="K32" s="445">
        <v>58.93</v>
      </c>
      <c r="L32" s="445">
        <v>0</v>
      </c>
      <c r="M32" s="445">
        <v>0</v>
      </c>
      <c r="N32" s="445">
        <v>0</v>
      </c>
      <c r="O32" s="445">
        <v>0</v>
      </c>
      <c r="P32" s="445">
        <v>0</v>
      </c>
      <c r="Q32" s="445">
        <v>0</v>
      </c>
      <c r="R32" s="445">
        <v>0</v>
      </c>
      <c r="S32" s="445">
        <v>0</v>
      </c>
      <c r="T32" s="445">
        <v>0</v>
      </c>
      <c r="U32" s="445">
        <v>0</v>
      </c>
      <c r="V32" s="445">
        <v>0</v>
      </c>
      <c r="W32" s="445">
        <v>0</v>
      </c>
      <c r="X32" s="445">
        <v>25.3452</v>
      </c>
      <c r="Y32" s="445">
        <v>41.07</v>
      </c>
      <c r="Z32" s="445">
        <v>0</v>
      </c>
      <c r="AA32" s="445">
        <v>0</v>
      </c>
      <c r="AB32" s="445">
        <v>0</v>
      </c>
      <c r="AC32" s="445">
        <v>0</v>
      </c>
    </row>
    <row r="33" spans="1:29" s="303" customFormat="1" ht="12.75">
      <c r="A33" s="195" t="s">
        <v>106</v>
      </c>
      <c r="B33" s="187" t="s">
        <v>107</v>
      </c>
      <c r="C33" s="50" t="s">
        <v>108</v>
      </c>
      <c r="D33" s="445">
        <v>7.4589</v>
      </c>
      <c r="E33" s="475">
        <v>0.02</v>
      </c>
      <c r="F33" s="445">
        <v>0</v>
      </c>
      <c r="G33" s="445">
        <v>0</v>
      </c>
      <c r="H33" s="445">
        <v>0</v>
      </c>
      <c r="I33" s="445">
        <v>0</v>
      </c>
      <c r="J33" s="445">
        <v>7.4589</v>
      </c>
      <c r="K33" s="445">
        <v>100</v>
      </c>
      <c r="L33" s="445">
        <v>0</v>
      </c>
      <c r="M33" s="445">
        <v>0</v>
      </c>
      <c r="N33" s="445">
        <v>0</v>
      </c>
      <c r="O33" s="445">
        <v>0</v>
      </c>
      <c r="P33" s="445">
        <v>0</v>
      </c>
      <c r="Q33" s="445">
        <v>0</v>
      </c>
      <c r="R33" s="445">
        <v>0</v>
      </c>
      <c r="S33" s="445">
        <v>0</v>
      </c>
      <c r="T33" s="445">
        <v>0</v>
      </c>
      <c r="U33" s="445">
        <v>0</v>
      </c>
      <c r="V33" s="445">
        <v>0</v>
      </c>
      <c r="W33" s="445">
        <v>0</v>
      </c>
      <c r="X33" s="445">
        <v>0</v>
      </c>
      <c r="Y33" s="445">
        <v>0</v>
      </c>
      <c r="Z33" s="445">
        <v>0</v>
      </c>
      <c r="AA33" s="445">
        <v>0</v>
      </c>
      <c r="AB33" s="445">
        <v>0</v>
      </c>
      <c r="AC33" s="445">
        <v>0</v>
      </c>
    </row>
    <row r="34" spans="1:29" s="303" customFormat="1" ht="12.75">
      <c r="A34" s="195" t="s">
        <v>109</v>
      </c>
      <c r="B34" s="187" t="s">
        <v>110</v>
      </c>
      <c r="C34" s="50" t="s">
        <v>111</v>
      </c>
      <c r="D34" s="445">
        <v>299.6764</v>
      </c>
      <c r="E34" s="445">
        <v>0.92</v>
      </c>
      <c r="F34" s="445">
        <v>0</v>
      </c>
      <c r="G34" s="445">
        <v>0</v>
      </c>
      <c r="H34" s="445">
        <v>163.1273</v>
      </c>
      <c r="I34" s="445">
        <v>54.43</v>
      </c>
      <c r="J34" s="445">
        <v>29.2411</v>
      </c>
      <c r="K34" s="445">
        <v>9.76</v>
      </c>
      <c r="L34" s="445">
        <v>105.1352</v>
      </c>
      <c r="M34" s="445">
        <v>35.08</v>
      </c>
      <c r="N34" s="445">
        <v>0</v>
      </c>
      <c r="O34" s="445">
        <v>0</v>
      </c>
      <c r="P34" s="445">
        <v>0</v>
      </c>
      <c r="Q34" s="445">
        <v>0</v>
      </c>
      <c r="R34" s="445">
        <v>0</v>
      </c>
      <c r="S34" s="445">
        <v>0</v>
      </c>
      <c r="T34" s="445">
        <v>0</v>
      </c>
      <c r="U34" s="445">
        <v>0</v>
      </c>
      <c r="V34" s="445">
        <v>0</v>
      </c>
      <c r="W34" s="445">
        <v>0</v>
      </c>
      <c r="X34" s="445">
        <v>0</v>
      </c>
      <c r="Y34" s="445">
        <v>0</v>
      </c>
      <c r="Z34" s="445">
        <v>2.1728</v>
      </c>
      <c r="AA34" s="445">
        <v>0.73</v>
      </c>
      <c r="AB34" s="445">
        <v>0</v>
      </c>
      <c r="AC34" s="445">
        <v>0</v>
      </c>
    </row>
    <row r="35" spans="1:29" s="303" customFormat="1" ht="12.75">
      <c r="A35" s="195" t="s">
        <v>135</v>
      </c>
      <c r="B35" s="187" t="s">
        <v>136</v>
      </c>
      <c r="C35" s="50" t="s">
        <v>137</v>
      </c>
      <c r="D35" s="445">
        <v>1816.5889000000002</v>
      </c>
      <c r="E35" s="445">
        <v>5.58</v>
      </c>
      <c r="F35" s="445">
        <v>150.81889999999999</v>
      </c>
      <c r="G35" s="445">
        <v>8.3</v>
      </c>
      <c r="H35" s="445">
        <v>1662.0635000000002</v>
      </c>
      <c r="I35" s="445">
        <v>91.49</v>
      </c>
      <c r="J35" s="445">
        <v>0</v>
      </c>
      <c r="K35" s="445">
        <v>0</v>
      </c>
      <c r="L35" s="445">
        <v>0</v>
      </c>
      <c r="M35" s="445">
        <v>0</v>
      </c>
      <c r="N35" s="445">
        <v>0</v>
      </c>
      <c r="O35" s="445">
        <v>0</v>
      </c>
      <c r="P35" s="445">
        <v>2.5819</v>
      </c>
      <c r="Q35" s="445">
        <v>0.14</v>
      </c>
      <c r="R35" s="445">
        <v>0</v>
      </c>
      <c r="S35" s="445">
        <v>0</v>
      </c>
      <c r="T35" s="445">
        <v>0</v>
      </c>
      <c r="U35" s="445">
        <v>0</v>
      </c>
      <c r="V35" s="445">
        <v>0</v>
      </c>
      <c r="W35" s="445">
        <v>0</v>
      </c>
      <c r="X35" s="445">
        <v>0</v>
      </c>
      <c r="Y35" s="445">
        <v>0</v>
      </c>
      <c r="Z35" s="445">
        <v>1.1246</v>
      </c>
      <c r="AA35" s="445">
        <v>0.06</v>
      </c>
      <c r="AB35" s="445">
        <v>0</v>
      </c>
      <c r="AC35" s="445">
        <v>0</v>
      </c>
    </row>
    <row r="36" spans="1:29" s="303" customFormat="1" ht="12.75">
      <c r="A36" s="195" t="s">
        <v>143</v>
      </c>
      <c r="B36" s="187" t="s">
        <v>144</v>
      </c>
      <c r="C36" s="50" t="s">
        <v>145</v>
      </c>
      <c r="D36" s="445">
        <v>1422.1614000000002</v>
      </c>
      <c r="E36" s="445">
        <v>4.37</v>
      </c>
      <c r="F36" s="445">
        <v>0</v>
      </c>
      <c r="G36" s="445">
        <v>0</v>
      </c>
      <c r="H36" s="445">
        <v>166.78320000000005</v>
      </c>
      <c r="I36" s="445">
        <v>11.73</v>
      </c>
      <c r="J36" s="445">
        <v>17.0796</v>
      </c>
      <c r="K36" s="445">
        <v>1.2</v>
      </c>
      <c r="L36" s="445">
        <v>0</v>
      </c>
      <c r="M36" s="445">
        <v>0</v>
      </c>
      <c r="N36" s="445">
        <v>0</v>
      </c>
      <c r="O36" s="445">
        <v>0</v>
      </c>
      <c r="P36" s="445">
        <v>0</v>
      </c>
      <c r="Q36" s="445">
        <v>0</v>
      </c>
      <c r="R36" s="445">
        <v>0</v>
      </c>
      <c r="S36" s="445">
        <v>0</v>
      </c>
      <c r="T36" s="445">
        <v>0</v>
      </c>
      <c r="U36" s="445">
        <v>0</v>
      </c>
      <c r="V36" s="445">
        <v>0</v>
      </c>
      <c r="W36" s="445">
        <v>0</v>
      </c>
      <c r="X36" s="445">
        <v>909.6042</v>
      </c>
      <c r="Y36" s="445">
        <v>63.96</v>
      </c>
      <c r="Z36" s="445">
        <v>0</v>
      </c>
      <c r="AA36" s="445">
        <v>0</v>
      </c>
      <c r="AB36" s="445">
        <v>328.6944</v>
      </c>
      <c r="AC36" s="445">
        <v>23.11</v>
      </c>
    </row>
    <row r="37" spans="1:29" s="303" customFormat="1" ht="12.75">
      <c r="A37" s="195" t="s">
        <v>173</v>
      </c>
      <c r="B37" s="187" t="s">
        <v>174</v>
      </c>
      <c r="C37" s="50" t="s">
        <v>29</v>
      </c>
      <c r="D37" s="445">
        <v>68.82</v>
      </c>
      <c r="E37" s="445">
        <v>0.21</v>
      </c>
      <c r="F37" s="445">
        <v>0</v>
      </c>
      <c r="G37" s="445">
        <v>0</v>
      </c>
      <c r="H37" s="445">
        <v>0</v>
      </c>
      <c r="I37" s="445">
        <v>0</v>
      </c>
      <c r="J37" s="445">
        <v>0</v>
      </c>
      <c r="K37" s="445">
        <v>0</v>
      </c>
      <c r="L37" s="445">
        <v>0</v>
      </c>
      <c r="M37" s="445">
        <v>0</v>
      </c>
      <c r="N37" s="445">
        <v>0</v>
      </c>
      <c r="O37" s="445">
        <v>0</v>
      </c>
      <c r="P37" s="445">
        <v>0</v>
      </c>
      <c r="Q37" s="445">
        <v>0</v>
      </c>
      <c r="R37" s="445">
        <v>0</v>
      </c>
      <c r="S37" s="445">
        <v>0</v>
      </c>
      <c r="T37" s="445">
        <v>0</v>
      </c>
      <c r="U37" s="445">
        <v>0</v>
      </c>
      <c r="V37" s="445">
        <v>68.82</v>
      </c>
      <c r="W37" s="445">
        <v>100</v>
      </c>
      <c r="X37" s="445">
        <v>0</v>
      </c>
      <c r="Y37" s="445">
        <v>0</v>
      </c>
      <c r="Z37" s="445">
        <v>0</v>
      </c>
      <c r="AA37" s="445">
        <v>0</v>
      </c>
      <c r="AB37" s="445">
        <v>0</v>
      </c>
      <c r="AC37" s="445">
        <v>0</v>
      </c>
    </row>
    <row r="38" spans="1:29" s="303" customFormat="1" ht="12.75">
      <c r="A38" s="195" t="s">
        <v>175</v>
      </c>
      <c r="B38" s="187" t="s">
        <v>176</v>
      </c>
      <c r="C38" s="50" t="s">
        <v>28</v>
      </c>
      <c r="D38" s="445">
        <v>1.9392999999999998</v>
      </c>
      <c r="E38" s="475">
        <v>0.01</v>
      </c>
      <c r="F38" s="445">
        <v>0</v>
      </c>
      <c r="G38" s="445">
        <v>0</v>
      </c>
      <c r="H38" s="445">
        <v>0</v>
      </c>
      <c r="I38" s="445">
        <v>0</v>
      </c>
      <c r="J38" s="445">
        <v>0</v>
      </c>
      <c r="K38" s="445">
        <v>0</v>
      </c>
      <c r="L38" s="445">
        <v>0</v>
      </c>
      <c r="M38" s="445">
        <v>0</v>
      </c>
      <c r="N38" s="445">
        <v>0</v>
      </c>
      <c r="O38" s="445">
        <v>0</v>
      </c>
      <c r="P38" s="445">
        <v>0</v>
      </c>
      <c r="Q38" s="445">
        <v>0</v>
      </c>
      <c r="R38" s="445">
        <v>0</v>
      </c>
      <c r="S38" s="445">
        <v>0</v>
      </c>
      <c r="T38" s="445">
        <v>0</v>
      </c>
      <c r="U38" s="445">
        <v>0</v>
      </c>
      <c r="V38" s="445">
        <v>1.9392999999999998</v>
      </c>
      <c r="W38" s="445">
        <v>100</v>
      </c>
      <c r="X38" s="445">
        <v>0</v>
      </c>
      <c r="Y38" s="445">
        <v>0</v>
      </c>
      <c r="Z38" s="445">
        <v>0</v>
      </c>
      <c r="AA38" s="445">
        <v>0</v>
      </c>
      <c r="AB38" s="445">
        <v>0</v>
      </c>
      <c r="AC38" s="445">
        <v>0</v>
      </c>
    </row>
    <row r="39" spans="1:29" s="303" customFormat="1" ht="12.75">
      <c r="A39" s="195" t="s">
        <v>177</v>
      </c>
      <c r="B39" s="187" t="s">
        <v>178</v>
      </c>
      <c r="C39" s="50" t="s">
        <v>22</v>
      </c>
      <c r="D39" s="445">
        <v>82.02289999999999</v>
      </c>
      <c r="E39" s="445">
        <v>0.25</v>
      </c>
      <c r="F39" s="445">
        <v>1.8262</v>
      </c>
      <c r="G39" s="445">
        <v>2.23</v>
      </c>
      <c r="H39" s="445">
        <v>0</v>
      </c>
      <c r="I39" s="445">
        <v>0</v>
      </c>
      <c r="J39" s="445">
        <v>47.0102</v>
      </c>
      <c r="K39" s="445">
        <v>57.31</v>
      </c>
      <c r="L39" s="445">
        <v>0</v>
      </c>
      <c r="M39" s="445">
        <v>0</v>
      </c>
      <c r="N39" s="445">
        <v>0</v>
      </c>
      <c r="O39" s="445">
        <v>0</v>
      </c>
      <c r="P39" s="445">
        <v>0</v>
      </c>
      <c r="Q39" s="445">
        <v>0</v>
      </c>
      <c r="R39" s="445">
        <v>0</v>
      </c>
      <c r="S39" s="445">
        <v>0</v>
      </c>
      <c r="T39" s="445">
        <v>0</v>
      </c>
      <c r="U39" s="445">
        <v>0</v>
      </c>
      <c r="V39" s="445">
        <v>33.1865</v>
      </c>
      <c r="W39" s="445">
        <v>40.46</v>
      </c>
      <c r="X39" s="445">
        <v>0</v>
      </c>
      <c r="Y39" s="445">
        <v>0</v>
      </c>
      <c r="Z39" s="445">
        <v>0</v>
      </c>
      <c r="AA39" s="445">
        <v>0</v>
      </c>
      <c r="AB39" s="445">
        <v>0</v>
      </c>
      <c r="AC39" s="445">
        <v>0</v>
      </c>
    </row>
    <row r="40" spans="1:29" s="303" customFormat="1" ht="12.75">
      <c r="A40" s="195" t="s">
        <v>179</v>
      </c>
      <c r="B40" s="187" t="s">
        <v>180</v>
      </c>
      <c r="C40" s="50" t="s">
        <v>27</v>
      </c>
      <c r="D40" s="445">
        <v>246.26180000000002</v>
      </c>
      <c r="E40" s="445">
        <v>0.76</v>
      </c>
      <c r="F40" s="445">
        <v>0</v>
      </c>
      <c r="G40" s="445">
        <v>0</v>
      </c>
      <c r="H40" s="445">
        <v>0</v>
      </c>
      <c r="I40" s="445">
        <v>0</v>
      </c>
      <c r="J40" s="445">
        <v>0</v>
      </c>
      <c r="K40" s="445">
        <v>0</v>
      </c>
      <c r="L40" s="445">
        <v>0</v>
      </c>
      <c r="M40" s="445">
        <v>0</v>
      </c>
      <c r="N40" s="445">
        <v>0</v>
      </c>
      <c r="O40" s="445">
        <v>0</v>
      </c>
      <c r="P40" s="445">
        <v>0</v>
      </c>
      <c r="Q40" s="445">
        <v>0</v>
      </c>
      <c r="R40" s="445">
        <v>0</v>
      </c>
      <c r="S40" s="445">
        <v>0</v>
      </c>
      <c r="T40" s="445">
        <v>0</v>
      </c>
      <c r="U40" s="445">
        <v>0</v>
      </c>
      <c r="V40" s="445">
        <v>0</v>
      </c>
      <c r="W40" s="445">
        <v>0</v>
      </c>
      <c r="X40" s="445">
        <v>246.26180000000002</v>
      </c>
      <c r="Y40" s="445">
        <v>100</v>
      </c>
      <c r="Z40" s="445">
        <v>0</v>
      </c>
      <c r="AA40" s="445">
        <v>0</v>
      </c>
      <c r="AB40" s="445">
        <v>0</v>
      </c>
      <c r="AC40" s="445">
        <v>0</v>
      </c>
    </row>
    <row r="41" spans="1:29" s="303" customFormat="1" ht="12.75">
      <c r="A41" s="195" t="s">
        <v>181</v>
      </c>
      <c r="B41" s="187" t="s">
        <v>182</v>
      </c>
      <c r="C41" s="50" t="s">
        <v>183</v>
      </c>
      <c r="D41" s="445">
        <v>847.5789</v>
      </c>
      <c r="E41" s="445">
        <v>2.6</v>
      </c>
      <c r="F41" s="445">
        <v>0</v>
      </c>
      <c r="G41" s="445">
        <v>0</v>
      </c>
      <c r="H41" s="445">
        <v>0</v>
      </c>
      <c r="I41" s="445">
        <v>0</v>
      </c>
      <c r="J41" s="445">
        <v>1.4813</v>
      </c>
      <c r="K41" s="445">
        <v>0.17</v>
      </c>
      <c r="L41" s="445">
        <v>543.9154</v>
      </c>
      <c r="M41" s="445">
        <v>64.17</v>
      </c>
      <c r="N41" s="445">
        <v>0</v>
      </c>
      <c r="O41" s="445">
        <v>0</v>
      </c>
      <c r="P41" s="445">
        <v>0</v>
      </c>
      <c r="Q41" s="445">
        <v>0</v>
      </c>
      <c r="R41" s="445">
        <v>0</v>
      </c>
      <c r="S41" s="445">
        <v>0</v>
      </c>
      <c r="T41" s="445">
        <v>0</v>
      </c>
      <c r="U41" s="445">
        <v>0</v>
      </c>
      <c r="V41" s="445">
        <v>0</v>
      </c>
      <c r="W41" s="445">
        <v>0</v>
      </c>
      <c r="X41" s="445">
        <v>0</v>
      </c>
      <c r="Y41" s="445">
        <v>0</v>
      </c>
      <c r="Z41" s="445">
        <v>0</v>
      </c>
      <c r="AA41" s="445">
        <v>0</v>
      </c>
      <c r="AB41" s="445">
        <v>302.18219999999997</v>
      </c>
      <c r="AC41" s="445">
        <v>35.65</v>
      </c>
    </row>
    <row r="42" spans="1:29" s="303" customFormat="1" ht="12.75">
      <c r="A42" s="195" t="s">
        <v>184</v>
      </c>
      <c r="B42" s="187" t="s">
        <v>185</v>
      </c>
      <c r="C42" s="50" t="s">
        <v>186</v>
      </c>
      <c r="D42" s="445">
        <v>0</v>
      </c>
      <c r="E42" s="445">
        <v>0</v>
      </c>
      <c r="F42" s="445">
        <v>0</v>
      </c>
      <c r="G42" s="445">
        <v>0</v>
      </c>
      <c r="H42" s="445">
        <v>0</v>
      </c>
      <c r="I42" s="445">
        <v>0</v>
      </c>
      <c r="J42" s="445">
        <v>0</v>
      </c>
      <c r="K42" s="445">
        <v>0</v>
      </c>
      <c r="L42" s="445">
        <v>0</v>
      </c>
      <c r="M42" s="445">
        <v>0</v>
      </c>
      <c r="N42" s="445">
        <v>0</v>
      </c>
      <c r="O42" s="445">
        <v>0</v>
      </c>
      <c r="P42" s="445">
        <v>0</v>
      </c>
      <c r="Q42" s="445">
        <v>0</v>
      </c>
      <c r="R42" s="445">
        <v>0</v>
      </c>
      <c r="S42" s="445">
        <v>0</v>
      </c>
      <c r="T42" s="445">
        <v>0</v>
      </c>
      <c r="U42" s="445">
        <v>0</v>
      </c>
      <c r="V42" s="445">
        <v>0</v>
      </c>
      <c r="W42" s="445">
        <v>0</v>
      </c>
      <c r="X42" s="445">
        <v>0</v>
      </c>
      <c r="Y42" s="445">
        <v>0</v>
      </c>
      <c r="Z42" s="445">
        <v>0</v>
      </c>
      <c r="AA42" s="445">
        <v>0</v>
      </c>
      <c r="AB42" s="445">
        <v>0</v>
      </c>
      <c r="AC42" s="445">
        <v>0</v>
      </c>
    </row>
    <row r="43" spans="1:29" s="362" customFormat="1" ht="12.75">
      <c r="A43" s="193">
        <v>3</v>
      </c>
      <c r="B43" s="192" t="s">
        <v>187</v>
      </c>
      <c r="C43" s="185" t="s">
        <v>188</v>
      </c>
      <c r="D43" s="443">
        <v>0</v>
      </c>
      <c r="E43" s="443">
        <v>0</v>
      </c>
      <c r="F43" s="443">
        <v>0</v>
      </c>
      <c r="G43" s="443">
        <v>0</v>
      </c>
      <c r="H43" s="443">
        <v>0</v>
      </c>
      <c r="I43" s="443">
        <v>0</v>
      </c>
      <c r="J43" s="443">
        <v>0</v>
      </c>
      <c r="K43" s="443">
        <v>0</v>
      </c>
      <c r="L43" s="443">
        <v>0</v>
      </c>
      <c r="M43" s="443">
        <v>0</v>
      </c>
      <c r="N43" s="443">
        <v>0</v>
      </c>
      <c r="O43" s="443">
        <v>0</v>
      </c>
      <c r="P43" s="443">
        <v>0</v>
      </c>
      <c r="Q43" s="443">
        <v>0</v>
      </c>
      <c r="R43" s="443">
        <v>0</v>
      </c>
      <c r="S43" s="443">
        <v>0</v>
      </c>
      <c r="T43" s="443">
        <v>0</v>
      </c>
      <c r="U43" s="443">
        <v>0</v>
      </c>
      <c r="V43" s="443">
        <v>0</v>
      </c>
      <c r="W43" s="443">
        <v>0</v>
      </c>
      <c r="X43" s="443">
        <v>0</v>
      </c>
      <c r="Y43" s="443">
        <v>0</v>
      </c>
      <c r="Z43" s="443">
        <v>0</v>
      </c>
      <c r="AA43" s="443">
        <v>0</v>
      </c>
      <c r="AB43" s="443">
        <v>0</v>
      </c>
      <c r="AC43" s="443">
        <v>0</v>
      </c>
    </row>
    <row r="44" spans="1:29" s="303" customFormat="1" ht="12.75">
      <c r="A44" s="195" t="s">
        <v>189</v>
      </c>
      <c r="B44" s="187" t="s">
        <v>190</v>
      </c>
      <c r="C44" s="50" t="s">
        <v>191</v>
      </c>
      <c r="D44" s="445">
        <v>0</v>
      </c>
      <c r="E44" s="445">
        <v>0</v>
      </c>
      <c r="F44" s="445">
        <v>0</v>
      </c>
      <c r="G44" s="445">
        <v>0</v>
      </c>
      <c r="H44" s="445">
        <v>0</v>
      </c>
      <c r="I44" s="445">
        <v>0</v>
      </c>
      <c r="J44" s="445">
        <v>0</v>
      </c>
      <c r="K44" s="445">
        <v>0</v>
      </c>
      <c r="L44" s="445">
        <v>0</v>
      </c>
      <c r="M44" s="445">
        <v>0</v>
      </c>
      <c r="N44" s="445">
        <v>0</v>
      </c>
      <c r="O44" s="445">
        <v>0</v>
      </c>
      <c r="P44" s="445">
        <v>0</v>
      </c>
      <c r="Q44" s="445">
        <v>0</v>
      </c>
      <c r="R44" s="445">
        <v>0</v>
      </c>
      <c r="S44" s="445">
        <v>0</v>
      </c>
      <c r="T44" s="445">
        <v>0</v>
      </c>
      <c r="U44" s="445">
        <v>0</v>
      </c>
      <c r="V44" s="445">
        <v>0</v>
      </c>
      <c r="W44" s="445">
        <v>0</v>
      </c>
      <c r="X44" s="445">
        <v>0</v>
      </c>
      <c r="Y44" s="445">
        <v>0</v>
      </c>
      <c r="Z44" s="445">
        <v>0</v>
      </c>
      <c r="AA44" s="445">
        <v>0</v>
      </c>
      <c r="AB44" s="445">
        <v>0</v>
      </c>
      <c r="AC44" s="445">
        <v>0</v>
      </c>
    </row>
    <row r="45" spans="1:29" s="303" customFormat="1" ht="12.75">
      <c r="A45" s="195" t="s">
        <v>192</v>
      </c>
      <c r="B45" s="187" t="s">
        <v>193</v>
      </c>
      <c r="C45" s="50" t="s">
        <v>194</v>
      </c>
      <c r="D45" s="445">
        <v>0</v>
      </c>
      <c r="E45" s="445">
        <v>0</v>
      </c>
      <c r="F45" s="445">
        <v>0</v>
      </c>
      <c r="G45" s="445">
        <v>0</v>
      </c>
      <c r="H45" s="445">
        <v>0</v>
      </c>
      <c r="I45" s="445">
        <v>0</v>
      </c>
      <c r="J45" s="445">
        <v>0</v>
      </c>
      <c r="K45" s="445">
        <v>0</v>
      </c>
      <c r="L45" s="445">
        <v>0</v>
      </c>
      <c r="M45" s="445">
        <v>0</v>
      </c>
      <c r="N45" s="445">
        <v>0</v>
      </c>
      <c r="O45" s="445">
        <v>0</v>
      </c>
      <c r="P45" s="445">
        <v>0</v>
      </c>
      <c r="Q45" s="445">
        <v>0</v>
      </c>
      <c r="R45" s="445">
        <v>0</v>
      </c>
      <c r="S45" s="445">
        <v>0</v>
      </c>
      <c r="T45" s="445">
        <v>0</v>
      </c>
      <c r="U45" s="445">
        <v>0</v>
      </c>
      <c r="V45" s="445">
        <v>0</v>
      </c>
      <c r="W45" s="445">
        <v>0</v>
      </c>
      <c r="X45" s="445">
        <v>0</v>
      </c>
      <c r="Y45" s="445">
        <v>0</v>
      </c>
      <c r="Z45" s="445">
        <v>0</v>
      </c>
      <c r="AA45" s="445">
        <v>0</v>
      </c>
      <c r="AB45" s="445">
        <v>0</v>
      </c>
      <c r="AC45" s="445">
        <v>0</v>
      </c>
    </row>
    <row r="46" spans="1:29" s="303" customFormat="1" ht="12.75">
      <c r="A46" s="195" t="s">
        <v>195</v>
      </c>
      <c r="B46" s="187" t="s">
        <v>196</v>
      </c>
      <c r="C46" s="50" t="s">
        <v>197</v>
      </c>
      <c r="D46" s="445">
        <v>0</v>
      </c>
      <c r="E46" s="445">
        <v>0</v>
      </c>
      <c r="F46" s="445">
        <v>0</v>
      </c>
      <c r="G46" s="445">
        <v>0</v>
      </c>
      <c r="H46" s="445">
        <v>0</v>
      </c>
      <c r="I46" s="445">
        <v>0</v>
      </c>
      <c r="J46" s="445">
        <v>0</v>
      </c>
      <c r="K46" s="445">
        <v>0</v>
      </c>
      <c r="L46" s="445">
        <v>0</v>
      </c>
      <c r="M46" s="445">
        <v>0</v>
      </c>
      <c r="N46" s="445">
        <v>0</v>
      </c>
      <c r="O46" s="445">
        <v>0</v>
      </c>
      <c r="P46" s="445">
        <v>0</v>
      </c>
      <c r="Q46" s="445">
        <v>0</v>
      </c>
      <c r="R46" s="445">
        <v>0</v>
      </c>
      <c r="S46" s="445">
        <v>0</v>
      </c>
      <c r="T46" s="445">
        <v>0</v>
      </c>
      <c r="U46" s="445">
        <v>0</v>
      </c>
      <c r="V46" s="445">
        <v>0</v>
      </c>
      <c r="W46" s="445">
        <v>0</v>
      </c>
      <c r="X46" s="445">
        <v>0</v>
      </c>
      <c r="Y46" s="445">
        <v>0</v>
      </c>
      <c r="Z46" s="445">
        <v>0</v>
      </c>
      <c r="AA46" s="445">
        <v>0</v>
      </c>
      <c r="AB46" s="445">
        <v>0</v>
      </c>
      <c r="AC46" s="445">
        <v>0</v>
      </c>
    </row>
    <row r="47" spans="1:29" s="362" customFormat="1" ht="12.75">
      <c r="A47" s="193" t="s">
        <v>253</v>
      </c>
      <c r="B47" s="192" t="s">
        <v>296</v>
      </c>
      <c r="C47" s="185" t="s">
        <v>255</v>
      </c>
      <c r="D47" s="443">
        <v>0</v>
      </c>
      <c r="E47" s="443">
        <v>0</v>
      </c>
      <c r="F47" s="443">
        <v>0</v>
      </c>
      <c r="G47" s="443">
        <v>0</v>
      </c>
      <c r="H47" s="443">
        <v>0</v>
      </c>
      <c r="I47" s="443">
        <v>0</v>
      </c>
      <c r="J47" s="443">
        <v>0</v>
      </c>
      <c r="K47" s="443">
        <v>0</v>
      </c>
      <c r="L47" s="443">
        <v>0</v>
      </c>
      <c r="M47" s="443">
        <v>0</v>
      </c>
      <c r="N47" s="443">
        <v>0</v>
      </c>
      <c r="O47" s="443">
        <v>0</v>
      </c>
      <c r="P47" s="443">
        <v>0</v>
      </c>
      <c r="Q47" s="443">
        <v>0</v>
      </c>
      <c r="R47" s="443">
        <v>0</v>
      </c>
      <c r="S47" s="443">
        <v>0</v>
      </c>
      <c r="T47" s="443">
        <v>0</v>
      </c>
      <c r="U47" s="443">
        <v>0</v>
      </c>
      <c r="V47" s="443">
        <v>0</v>
      </c>
      <c r="W47" s="443">
        <v>0</v>
      </c>
      <c r="X47" s="443">
        <v>0</v>
      </c>
      <c r="Y47" s="443">
        <v>0</v>
      </c>
      <c r="Z47" s="443">
        <v>0</v>
      </c>
      <c r="AA47" s="443">
        <v>0</v>
      </c>
      <c r="AB47" s="443">
        <v>0</v>
      </c>
      <c r="AC47" s="443">
        <v>0</v>
      </c>
    </row>
    <row r="48" spans="1:29" s="303" customFormat="1" ht="12.75">
      <c r="A48" s="195">
        <v>1</v>
      </c>
      <c r="B48" s="187" t="s">
        <v>256</v>
      </c>
      <c r="C48" s="50" t="s">
        <v>257</v>
      </c>
      <c r="D48" s="445">
        <v>0</v>
      </c>
      <c r="E48" s="445">
        <v>0</v>
      </c>
      <c r="F48" s="445">
        <v>0</v>
      </c>
      <c r="G48" s="445">
        <v>0</v>
      </c>
      <c r="H48" s="445">
        <v>0</v>
      </c>
      <c r="I48" s="445">
        <v>0</v>
      </c>
      <c r="J48" s="445">
        <v>0</v>
      </c>
      <c r="K48" s="445">
        <v>0</v>
      </c>
      <c r="L48" s="445">
        <v>0</v>
      </c>
      <c r="M48" s="445">
        <v>0</v>
      </c>
      <c r="N48" s="445">
        <v>0</v>
      </c>
      <c r="O48" s="445">
        <v>0</v>
      </c>
      <c r="P48" s="445">
        <v>0</v>
      </c>
      <c r="Q48" s="445">
        <v>0</v>
      </c>
      <c r="R48" s="445">
        <v>0</v>
      </c>
      <c r="S48" s="445">
        <v>0</v>
      </c>
      <c r="T48" s="445">
        <v>0</v>
      </c>
      <c r="U48" s="445">
        <v>0</v>
      </c>
      <c r="V48" s="445">
        <v>0</v>
      </c>
      <c r="W48" s="445">
        <v>0</v>
      </c>
      <c r="X48" s="445">
        <v>0</v>
      </c>
      <c r="Y48" s="445">
        <v>0</v>
      </c>
      <c r="Z48" s="445">
        <v>0</v>
      </c>
      <c r="AA48" s="445">
        <v>0</v>
      </c>
      <c r="AB48" s="445">
        <v>0</v>
      </c>
      <c r="AC48" s="445">
        <v>0</v>
      </c>
    </row>
    <row r="49" spans="1:29" s="303" customFormat="1" ht="12.75">
      <c r="A49" s="195">
        <v>2</v>
      </c>
      <c r="B49" s="187" t="s">
        <v>258</v>
      </c>
      <c r="C49" s="50" t="s">
        <v>259</v>
      </c>
      <c r="D49" s="445">
        <v>0</v>
      </c>
      <c r="E49" s="445">
        <v>0</v>
      </c>
      <c r="F49" s="445">
        <v>0</v>
      </c>
      <c r="G49" s="445">
        <v>0</v>
      </c>
      <c r="H49" s="445">
        <v>0</v>
      </c>
      <c r="I49" s="445">
        <v>0</v>
      </c>
      <c r="J49" s="445">
        <v>0</v>
      </c>
      <c r="K49" s="445">
        <v>0</v>
      </c>
      <c r="L49" s="445">
        <v>0</v>
      </c>
      <c r="M49" s="445">
        <v>0</v>
      </c>
      <c r="N49" s="445">
        <v>0</v>
      </c>
      <c r="O49" s="445">
        <v>0</v>
      </c>
      <c r="P49" s="445">
        <v>0</v>
      </c>
      <c r="Q49" s="445">
        <v>0</v>
      </c>
      <c r="R49" s="445">
        <v>0</v>
      </c>
      <c r="S49" s="445">
        <v>0</v>
      </c>
      <c r="T49" s="445">
        <v>0</v>
      </c>
      <c r="U49" s="445">
        <v>0</v>
      </c>
      <c r="V49" s="445">
        <v>0</v>
      </c>
      <c r="W49" s="445">
        <v>0</v>
      </c>
      <c r="X49" s="445">
        <v>0</v>
      </c>
      <c r="Y49" s="445">
        <v>0</v>
      </c>
      <c r="Z49" s="445">
        <v>0</v>
      </c>
      <c r="AA49" s="445">
        <v>0</v>
      </c>
      <c r="AB49" s="445">
        <v>0</v>
      </c>
      <c r="AC49" s="445">
        <v>0</v>
      </c>
    </row>
    <row r="50" spans="1:29" s="303" customFormat="1" ht="12.75">
      <c r="A50" s="196">
        <v>3</v>
      </c>
      <c r="B50" s="197" t="s">
        <v>260</v>
      </c>
      <c r="C50" s="182" t="s">
        <v>261</v>
      </c>
      <c r="D50" s="446">
        <v>0</v>
      </c>
      <c r="E50" s="446">
        <v>0</v>
      </c>
      <c r="F50" s="446">
        <v>0</v>
      </c>
      <c r="G50" s="446">
        <v>0</v>
      </c>
      <c r="H50" s="446">
        <v>0</v>
      </c>
      <c r="I50" s="446">
        <v>0</v>
      </c>
      <c r="J50" s="446">
        <v>0</v>
      </c>
      <c r="K50" s="446">
        <v>0</v>
      </c>
      <c r="L50" s="446">
        <v>0</v>
      </c>
      <c r="M50" s="446">
        <v>0</v>
      </c>
      <c r="N50" s="446">
        <v>0</v>
      </c>
      <c r="O50" s="446">
        <v>0</v>
      </c>
      <c r="P50" s="446">
        <v>0</v>
      </c>
      <c r="Q50" s="446">
        <v>0</v>
      </c>
      <c r="R50" s="446">
        <v>0</v>
      </c>
      <c r="S50" s="446">
        <v>0</v>
      </c>
      <c r="T50" s="446">
        <v>0</v>
      </c>
      <c r="U50" s="446">
        <v>0</v>
      </c>
      <c r="V50" s="446">
        <v>0</v>
      </c>
      <c r="W50" s="446">
        <v>0</v>
      </c>
      <c r="X50" s="446">
        <v>0</v>
      </c>
      <c r="Y50" s="446">
        <v>0</v>
      </c>
      <c r="Z50" s="446">
        <v>0</v>
      </c>
      <c r="AA50" s="446">
        <v>0</v>
      </c>
      <c r="AB50" s="446">
        <v>0</v>
      </c>
      <c r="AC50" s="446">
        <v>0</v>
      </c>
    </row>
    <row r="51" spans="1:29" ht="13.5" customHeight="1">
      <c r="A51" s="517" t="s">
        <v>465</v>
      </c>
      <c r="B51" s="517"/>
      <c r="C51" s="517"/>
      <c r="D51" s="517"/>
      <c r="E51" s="517"/>
      <c r="F51" s="121"/>
      <c r="G51" s="121"/>
      <c r="H51" s="121"/>
      <c r="I51" s="121"/>
      <c r="J51" s="541"/>
      <c r="K51" s="541"/>
      <c r="L51" s="541"/>
      <c r="M51" s="541"/>
      <c r="N51" s="541"/>
      <c r="O51" s="541"/>
      <c r="P51" s="121"/>
      <c r="Q51" s="121"/>
      <c r="R51" s="121"/>
      <c r="V51" s="517" t="s">
        <v>466</v>
      </c>
      <c r="W51" s="517"/>
      <c r="X51" s="517"/>
      <c r="Y51" s="517"/>
      <c r="Z51" s="517"/>
      <c r="AA51" s="517"/>
      <c r="AB51" s="517"/>
      <c r="AC51" s="517"/>
    </row>
    <row r="52" spans="1:29" s="49" customFormat="1" ht="12.75" customHeight="1">
      <c r="A52" s="225"/>
      <c r="B52" s="220" t="s">
        <v>474</v>
      </c>
      <c r="C52" s="225"/>
      <c r="D52" s="225"/>
      <c r="E52" s="225"/>
      <c r="F52" s="226"/>
      <c r="G52" s="226"/>
      <c r="H52" s="226"/>
      <c r="I52" s="226"/>
      <c r="J52" s="546"/>
      <c r="K52" s="546"/>
      <c r="L52" s="546"/>
      <c r="M52" s="546"/>
      <c r="N52" s="546"/>
      <c r="O52" s="546"/>
      <c r="P52" s="226"/>
      <c r="Q52" s="226"/>
      <c r="R52" s="226"/>
      <c r="V52" s="490" t="s">
        <v>444</v>
      </c>
      <c r="W52" s="490"/>
      <c r="X52" s="490"/>
      <c r="Y52" s="490"/>
      <c r="Z52" s="490"/>
      <c r="AA52" s="490"/>
      <c r="AB52" s="490"/>
      <c r="AC52" s="490"/>
    </row>
    <row r="53" spans="1:29" s="49" customFormat="1" ht="12.75" customHeight="1">
      <c r="A53" s="490" t="s">
        <v>475</v>
      </c>
      <c r="B53" s="490"/>
      <c r="C53" s="490"/>
      <c r="D53" s="224"/>
      <c r="E53" s="225"/>
      <c r="F53" s="226"/>
      <c r="G53" s="226"/>
      <c r="H53" s="226"/>
      <c r="I53" s="226"/>
      <c r="J53" s="226"/>
      <c r="K53" s="226"/>
      <c r="L53" s="226"/>
      <c r="M53" s="226"/>
      <c r="N53" s="226"/>
      <c r="O53" s="226"/>
      <c r="P53" s="226"/>
      <c r="Q53" s="226"/>
      <c r="R53" s="226"/>
      <c r="V53" s="490"/>
      <c r="W53" s="490"/>
      <c r="X53" s="490"/>
      <c r="Y53" s="490"/>
      <c r="Z53" s="490"/>
      <c r="AA53" s="490"/>
      <c r="AB53" s="490"/>
      <c r="AC53" s="490"/>
    </row>
    <row r="54" spans="2:28" ht="89.25">
      <c r="B54" s="590" t="s">
        <v>482</v>
      </c>
      <c r="C54" s="188"/>
      <c r="F54" s="121"/>
      <c r="G54" s="121"/>
      <c r="H54" s="121"/>
      <c r="I54" s="121"/>
      <c r="J54" s="121"/>
      <c r="K54" s="121"/>
      <c r="L54" s="121"/>
      <c r="M54" s="121"/>
      <c r="N54" s="121"/>
      <c r="O54" s="121"/>
      <c r="P54" s="121"/>
      <c r="Q54" s="121"/>
      <c r="R54" s="121"/>
      <c r="Y54" s="122"/>
      <c r="Z54" s="122"/>
      <c r="AA54" s="122"/>
      <c r="AB54" s="122"/>
    </row>
    <row r="55" spans="3:25" ht="12.75">
      <c r="C55" s="307"/>
      <c r="F55" s="121"/>
      <c r="G55" s="121"/>
      <c r="H55" s="121"/>
      <c r="I55" s="121"/>
      <c r="J55" s="121"/>
      <c r="K55" s="121"/>
      <c r="L55" s="121"/>
      <c r="M55" s="121"/>
      <c r="N55" s="121"/>
      <c r="O55" s="121"/>
      <c r="P55" s="121"/>
      <c r="Q55" s="121"/>
      <c r="R55" s="121"/>
      <c r="S55" s="308"/>
      <c r="T55" s="308"/>
      <c r="U55" s="308"/>
      <c r="V55" s="308"/>
      <c r="W55" s="308"/>
      <c r="X55" s="308"/>
      <c r="Y55" s="308"/>
    </row>
    <row r="56" spans="2:18" ht="12.75">
      <c r="B56" s="277"/>
      <c r="C56" s="277"/>
      <c r="D56" s="277"/>
      <c r="E56" s="277"/>
      <c r="F56" s="121"/>
      <c r="G56" s="121"/>
      <c r="H56" s="121"/>
      <c r="I56" s="121"/>
      <c r="J56" s="121"/>
      <c r="K56" s="121"/>
      <c r="L56" s="121"/>
      <c r="M56" s="121"/>
      <c r="N56" s="121"/>
      <c r="O56" s="121"/>
      <c r="P56" s="121"/>
      <c r="Q56" s="121"/>
      <c r="R56" s="121"/>
    </row>
    <row r="57" spans="2:18" ht="12.75">
      <c r="B57" s="277"/>
      <c r="C57" s="277"/>
      <c r="D57" s="277"/>
      <c r="E57" s="277"/>
      <c r="F57" s="121"/>
      <c r="G57" s="121"/>
      <c r="H57" s="121"/>
      <c r="I57" s="121"/>
      <c r="J57" s="121"/>
      <c r="K57" s="121"/>
      <c r="L57" s="121"/>
      <c r="M57" s="121"/>
      <c r="N57" s="121"/>
      <c r="O57" s="121"/>
      <c r="P57" s="121"/>
      <c r="Q57" s="121"/>
      <c r="R57" s="121"/>
    </row>
    <row r="58" spans="3:18" ht="12.75">
      <c r="C58" s="307"/>
      <c r="F58" s="121"/>
      <c r="G58" s="121"/>
      <c r="H58" s="121"/>
      <c r="I58" s="121"/>
      <c r="J58" s="121"/>
      <c r="K58" s="121"/>
      <c r="L58" s="121"/>
      <c r="M58" s="121"/>
      <c r="N58" s="121"/>
      <c r="O58" s="121"/>
      <c r="P58" s="121"/>
      <c r="Q58" s="121"/>
      <c r="R58" s="121"/>
    </row>
    <row r="59" spans="2:3" ht="12.75">
      <c r="B59" s="49"/>
      <c r="C59" s="307"/>
    </row>
    <row r="60" ht="12.75">
      <c r="C60" s="307"/>
    </row>
    <row r="61" ht="12.75">
      <c r="C61" s="307"/>
    </row>
    <row r="62" ht="12.75">
      <c r="C62" s="307"/>
    </row>
    <row r="63" ht="12.75">
      <c r="C63" s="307"/>
    </row>
    <row r="64" ht="12.75">
      <c r="C64" s="307"/>
    </row>
    <row r="65" ht="12.75">
      <c r="C65" s="307"/>
    </row>
    <row r="66" ht="12.75">
      <c r="C66" s="307"/>
    </row>
    <row r="67" ht="12.75">
      <c r="C67" s="307"/>
    </row>
    <row r="68" ht="12.75">
      <c r="C68" s="307"/>
    </row>
    <row r="69" ht="12.75">
      <c r="C69" s="307"/>
    </row>
    <row r="70" ht="12.75">
      <c r="C70" s="307"/>
    </row>
    <row r="75" spans="6:25" ht="12.75">
      <c r="F75" s="557"/>
      <c r="G75" s="557"/>
      <c r="H75" s="557"/>
      <c r="I75" s="557"/>
      <c r="J75" s="557"/>
      <c r="K75" s="557"/>
      <c r="L75" s="557"/>
      <c r="M75" s="557"/>
      <c r="N75" s="557"/>
      <c r="O75" s="557"/>
      <c r="P75" s="557"/>
      <c r="Q75" s="557"/>
      <c r="R75" s="557"/>
      <c r="S75" s="557"/>
      <c r="T75" s="557"/>
      <c r="U75" s="557"/>
      <c r="V75" s="557"/>
      <c r="W75" s="557"/>
      <c r="X75" s="557"/>
      <c r="Y75" s="557"/>
    </row>
  </sheetData>
  <sheetProtection/>
  <mergeCells count="38">
    <mergeCell ref="A51:E51"/>
    <mergeCell ref="F75:Y75"/>
    <mergeCell ref="A53:C53"/>
    <mergeCell ref="V53:AC53"/>
    <mergeCell ref="J51:O51"/>
    <mergeCell ref="J52:O52"/>
    <mergeCell ref="V51:AC51"/>
    <mergeCell ref="V52:AC52"/>
    <mergeCell ref="Z8:AA9"/>
    <mergeCell ref="AB8:AC9"/>
    <mergeCell ref="H9:I9"/>
    <mergeCell ref="J9:K9"/>
    <mergeCell ref="L9:M9"/>
    <mergeCell ref="N9:O9"/>
    <mergeCell ref="P9:Q9"/>
    <mergeCell ref="R9:S9"/>
    <mergeCell ref="F8:G9"/>
    <mergeCell ref="H8:O8"/>
    <mergeCell ref="P8:S8"/>
    <mergeCell ref="T8:U9"/>
    <mergeCell ref="V8:W9"/>
    <mergeCell ref="X8:Y9"/>
    <mergeCell ref="D5:W5"/>
    <mergeCell ref="Z5:AC5"/>
    <mergeCell ref="Z6:AC6"/>
    <mergeCell ref="A7:A10"/>
    <mergeCell ref="B7:B10"/>
    <mergeCell ref="C7:C10"/>
    <mergeCell ref="D7:D10"/>
    <mergeCell ref="E7:E10"/>
    <mergeCell ref="F7:W7"/>
    <mergeCell ref="X7:AC7"/>
    <mergeCell ref="D1:W1"/>
    <mergeCell ref="D2:W2"/>
    <mergeCell ref="D3:W3"/>
    <mergeCell ref="Z3:AC3"/>
    <mergeCell ref="D4:W4"/>
    <mergeCell ref="Z4:AC4"/>
  </mergeCells>
  <printOptions horizontalCentered="1"/>
  <pageMargins left="0.57" right="0.15" top="0.25" bottom="0.28" header="0.5" footer="0.17"/>
  <pageSetup firstPageNumber="16" useFirstPageNumber="1" horizontalDpi="600" verticalDpi="600" orientation="landscape" paperSize="8" scale="95"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31">
      <selection activeCell="I48" sqref="I48"/>
    </sheetView>
  </sheetViews>
  <sheetFormatPr defaultColWidth="9.140625" defaultRowHeight="12.75"/>
  <cols>
    <col min="1" max="1" width="9.421875" style="4" customWidth="1"/>
    <col min="2" max="2" width="34.28125" style="7" customWidth="1"/>
    <col min="3" max="3" width="6.140625" style="7" customWidth="1"/>
    <col min="4" max="6" width="13.28125" style="7" customWidth="1"/>
    <col min="7" max="7" width="8.7109375" style="7" customWidth="1"/>
    <col min="8" max="8" width="9.28125" style="7" customWidth="1"/>
    <col min="9" max="9" width="13.28125" style="7" customWidth="1"/>
    <col min="10" max="10" width="13.421875" style="7" bestFit="1" customWidth="1"/>
    <col min="11" max="16384" width="9.140625" style="7" customWidth="1"/>
  </cols>
  <sheetData>
    <row r="1" spans="2:9" ht="16.5" customHeight="1">
      <c r="B1" s="561" t="s">
        <v>33</v>
      </c>
      <c r="C1" s="561"/>
      <c r="D1" s="561"/>
      <c r="E1" s="561"/>
      <c r="I1" s="11"/>
    </row>
    <row r="2" spans="1:22" ht="16.5" customHeight="1">
      <c r="A2" s="215"/>
      <c r="B2" s="564" t="s">
        <v>34</v>
      </c>
      <c r="C2" s="564"/>
      <c r="D2" s="564"/>
      <c r="E2" s="564"/>
      <c r="F2" s="84" t="s">
        <v>37</v>
      </c>
      <c r="G2" s="84"/>
      <c r="V2" s="66"/>
    </row>
    <row r="3" spans="1:7" ht="16.5" customHeight="1">
      <c r="A3" s="490" t="s">
        <v>35</v>
      </c>
      <c r="B3" s="560" t="s">
        <v>36</v>
      </c>
      <c r="C3" s="560"/>
      <c r="D3" s="560"/>
      <c r="E3" s="560"/>
      <c r="F3" s="125"/>
      <c r="G3" s="142"/>
    </row>
    <row r="4" spans="1:8" ht="16.5" customHeight="1">
      <c r="A4" s="490"/>
      <c r="B4" s="561" t="s">
        <v>467</v>
      </c>
      <c r="C4" s="561"/>
      <c r="D4" s="561"/>
      <c r="E4" s="561"/>
      <c r="F4" s="125" t="s">
        <v>441</v>
      </c>
      <c r="G4" s="48"/>
      <c r="H4" s="19"/>
    </row>
    <row r="5" spans="1:8" ht="16.5" customHeight="1">
      <c r="A5" s="490"/>
      <c r="C5" s="20"/>
      <c r="F5" s="125" t="s">
        <v>38</v>
      </c>
      <c r="G5" s="48"/>
      <c r="H5" s="19"/>
    </row>
    <row r="6" spans="3:7" ht="12.75">
      <c r="C6" s="21"/>
      <c r="D6" s="22"/>
      <c r="E6" s="22"/>
      <c r="F6" s="565" t="s">
        <v>403</v>
      </c>
      <c r="G6" s="565"/>
    </row>
    <row r="7" spans="1:7" s="23" customFormat="1" ht="12.75" customHeight="1">
      <c r="A7" s="487" t="s">
        <v>39</v>
      </c>
      <c r="B7" s="487" t="s">
        <v>40</v>
      </c>
      <c r="C7" s="487" t="s">
        <v>41</v>
      </c>
      <c r="D7" s="566" t="s">
        <v>468</v>
      </c>
      <c r="E7" s="566" t="s">
        <v>469</v>
      </c>
      <c r="F7" s="566"/>
      <c r="G7" s="487" t="s">
        <v>42</v>
      </c>
    </row>
    <row r="8" spans="1:7" s="23" customFormat="1" ht="36" customHeight="1">
      <c r="A8" s="485"/>
      <c r="B8" s="487"/>
      <c r="C8" s="487"/>
      <c r="D8" s="566"/>
      <c r="E8" s="199" t="s">
        <v>470</v>
      </c>
      <c r="F8" s="199" t="s">
        <v>43</v>
      </c>
      <c r="G8" s="487"/>
    </row>
    <row r="9" spans="1:14" s="24" customFormat="1" ht="15" customHeight="1">
      <c r="A9" s="200">
        <v>1</v>
      </c>
      <c r="B9" s="200">
        <v>2</v>
      </c>
      <c r="C9" s="200">
        <v>3</v>
      </c>
      <c r="D9" s="201">
        <v>4</v>
      </c>
      <c r="E9" s="201">
        <v>5</v>
      </c>
      <c r="F9" s="202" t="s">
        <v>443</v>
      </c>
      <c r="G9" s="201">
        <v>7</v>
      </c>
      <c r="M9" s="558"/>
      <c r="N9" s="558"/>
    </row>
    <row r="10" spans="1:10" ht="15" customHeight="1">
      <c r="A10" s="147"/>
      <c r="B10" s="148" t="s">
        <v>321</v>
      </c>
      <c r="C10" s="148"/>
      <c r="D10" s="447">
        <v>32541.179800000013</v>
      </c>
      <c r="E10" s="447">
        <v>32541.179799999998</v>
      </c>
      <c r="F10" s="448">
        <v>0</v>
      </c>
      <c r="G10" s="451"/>
      <c r="H10" s="377"/>
      <c r="I10" s="449">
        <f>I11+I24+I41</f>
        <v>32541.179799999998</v>
      </c>
      <c r="J10" s="377">
        <f>D10-I10</f>
        <v>0</v>
      </c>
    </row>
    <row r="11" spans="1:10" ht="15" customHeight="1">
      <c r="A11" s="149">
        <v>1</v>
      </c>
      <c r="B11" s="150" t="s">
        <v>46</v>
      </c>
      <c r="C11" s="151" t="s">
        <v>47</v>
      </c>
      <c r="D11" s="448">
        <v>25645.17250000001</v>
      </c>
      <c r="E11" s="448">
        <v>25664.072799999998</v>
      </c>
      <c r="F11" s="448">
        <v>-18.9002999999866</v>
      </c>
      <c r="G11" s="448"/>
      <c r="H11" s="377"/>
      <c r="I11" s="378">
        <f>I12+I17+I21+I22+I23</f>
        <v>25645.1725</v>
      </c>
      <c r="J11" s="377">
        <f aca="true" t="shared" si="0" ref="J11:J44">D11-I11</f>
        <v>0</v>
      </c>
    </row>
    <row r="12" spans="1:10" ht="15" customHeight="1">
      <c r="A12" s="152" t="s">
        <v>48</v>
      </c>
      <c r="B12" s="153" t="s">
        <v>49</v>
      </c>
      <c r="C12" s="154" t="s">
        <v>50</v>
      </c>
      <c r="D12" s="448">
        <v>22668.80980000001</v>
      </c>
      <c r="E12" s="448">
        <v>22694.321299999996</v>
      </c>
      <c r="F12" s="448">
        <v>-25.511499999985972</v>
      </c>
      <c r="G12" s="448"/>
      <c r="H12" s="377"/>
      <c r="I12" s="378">
        <f>I13+I16</f>
        <v>22668.8098</v>
      </c>
      <c r="J12" s="377">
        <f t="shared" si="0"/>
        <v>0</v>
      </c>
    </row>
    <row r="13" spans="1:10" ht="15" customHeight="1">
      <c r="A13" s="155" t="s">
        <v>51</v>
      </c>
      <c r="B13" s="156" t="s">
        <v>52</v>
      </c>
      <c r="C13" s="157" t="s">
        <v>53</v>
      </c>
      <c r="D13" s="448">
        <v>4986.044400000001</v>
      </c>
      <c r="E13" s="448">
        <v>4999.9841</v>
      </c>
      <c r="F13" s="448">
        <v>-13.939699999998993</v>
      </c>
      <c r="G13" s="448"/>
      <c r="H13" s="377"/>
      <c r="I13" s="378">
        <f>I14+I15</f>
        <v>4986.044399999999</v>
      </c>
      <c r="J13" s="377">
        <f t="shared" si="0"/>
        <v>0</v>
      </c>
    </row>
    <row r="14" spans="1:10" ht="15" customHeight="1">
      <c r="A14" s="155" t="s">
        <v>54</v>
      </c>
      <c r="B14" s="156" t="s">
        <v>55</v>
      </c>
      <c r="C14" s="157" t="s">
        <v>56</v>
      </c>
      <c r="D14" s="448">
        <v>1438.5521999999999</v>
      </c>
      <c r="E14" s="448">
        <v>1439.9903999999997</v>
      </c>
      <c r="F14" s="448">
        <v>-1.4381999999998243</v>
      </c>
      <c r="G14" s="448"/>
      <c r="H14" s="377"/>
      <c r="I14" s="378">
        <f>VLOOKUP($C14,'10-ChuChuyen'!$C$8:$AF$33,30,0)</f>
        <v>1438.5521999999996</v>
      </c>
      <c r="J14" s="377">
        <f t="shared" si="0"/>
        <v>0</v>
      </c>
    </row>
    <row r="15" spans="1:10" ht="15" customHeight="1">
      <c r="A15" s="155" t="s">
        <v>65</v>
      </c>
      <c r="B15" s="156" t="s">
        <v>66</v>
      </c>
      <c r="C15" s="157" t="s">
        <v>67</v>
      </c>
      <c r="D15" s="448">
        <v>3547.4922000000006</v>
      </c>
      <c r="E15" s="448">
        <v>3559.9936999999995</v>
      </c>
      <c r="F15" s="448">
        <v>-12.501499999998941</v>
      </c>
      <c r="G15" s="448"/>
      <c r="H15" s="377"/>
      <c r="I15" s="378">
        <f>VLOOKUP($C15,'10-ChuChuyen'!$C$8:$AF$33,30,0)</f>
        <v>3547.4921999999997</v>
      </c>
      <c r="J15" s="377">
        <f t="shared" si="0"/>
        <v>0</v>
      </c>
    </row>
    <row r="16" spans="1:10" ht="15" customHeight="1">
      <c r="A16" s="155" t="s">
        <v>68</v>
      </c>
      <c r="B16" s="156" t="s">
        <v>69</v>
      </c>
      <c r="C16" s="157" t="s">
        <v>8</v>
      </c>
      <c r="D16" s="448">
        <v>17682.765400000008</v>
      </c>
      <c r="E16" s="448">
        <v>17694.337199999998</v>
      </c>
      <c r="F16" s="448">
        <v>-11.571799999990617</v>
      </c>
      <c r="G16" s="448"/>
      <c r="H16" s="377"/>
      <c r="I16" s="378">
        <f>VLOOKUP($C16,'10-ChuChuyen'!$C$8:$AF$33,30,0)</f>
        <v>17682.7654</v>
      </c>
      <c r="J16" s="377">
        <f t="shared" si="0"/>
        <v>0</v>
      </c>
    </row>
    <row r="17" spans="1:10" ht="15" customHeight="1">
      <c r="A17" s="152" t="s">
        <v>70</v>
      </c>
      <c r="B17" s="153" t="s">
        <v>71</v>
      </c>
      <c r="C17" s="154" t="s">
        <v>72</v>
      </c>
      <c r="D17" s="448">
        <v>1470.3121999999998</v>
      </c>
      <c r="E17" s="448">
        <v>1466.3254000000002</v>
      </c>
      <c r="F17" s="448">
        <v>3.9867999999996755</v>
      </c>
      <c r="G17" s="448"/>
      <c r="H17" s="377"/>
      <c r="I17" s="378">
        <f>I20+I19+I18</f>
        <v>1470.3122</v>
      </c>
      <c r="J17" s="377">
        <f t="shared" si="0"/>
        <v>0</v>
      </c>
    </row>
    <row r="18" spans="1:10" ht="15" customHeight="1">
      <c r="A18" s="155" t="s">
        <v>73</v>
      </c>
      <c r="B18" s="156" t="s">
        <v>74</v>
      </c>
      <c r="C18" s="157" t="s">
        <v>75</v>
      </c>
      <c r="D18" s="448">
        <v>1454.7690999999998</v>
      </c>
      <c r="E18" s="448">
        <v>1450.7823</v>
      </c>
      <c r="F18" s="448">
        <v>3.9867999999996755</v>
      </c>
      <c r="G18" s="448"/>
      <c r="H18" s="377"/>
      <c r="I18" s="378">
        <f>VLOOKUP($C18,'10-ChuChuyen'!$C$8:$AF$33,30,0)</f>
        <v>1454.7691</v>
      </c>
      <c r="J18" s="377">
        <f t="shared" si="0"/>
        <v>0</v>
      </c>
    </row>
    <row r="19" spans="1:10" ht="15" customHeight="1">
      <c r="A19" s="155" t="s">
        <v>76</v>
      </c>
      <c r="B19" s="156" t="s">
        <v>77</v>
      </c>
      <c r="C19" s="157" t="s">
        <v>78</v>
      </c>
      <c r="D19" s="448">
        <v>6.0061</v>
      </c>
      <c r="E19" s="448">
        <v>6.0061</v>
      </c>
      <c r="F19" s="448">
        <v>0</v>
      </c>
      <c r="G19" s="448"/>
      <c r="H19" s="377"/>
      <c r="I19" s="378">
        <f>VLOOKUP($C19,'10-ChuChuyen'!$C$8:$AF$33,30,0)</f>
        <v>6.0061</v>
      </c>
      <c r="J19" s="377">
        <f t="shared" si="0"/>
        <v>0</v>
      </c>
    </row>
    <row r="20" spans="1:10" ht="15" customHeight="1">
      <c r="A20" s="155" t="s">
        <v>79</v>
      </c>
      <c r="B20" s="156" t="s">
        <v>80</v>
      </c>
      <c r="C20" s="157" t="s">
        <v>81</v>
      </c>
      <c r="D20" s="448">
        <v>9.536999999999999</v>
      </c>
      <c r="E20" s="448">
        <v>9.536999999999999</v>
      </c>
      <c r="F20" s="448">
        <v>0</v>
      </c>
      <c r="G20" s="448"/>
      <c r="H20" s="377"/>
      <c r="I20" s="378">
        <f>VLOOKUP($C20,'10-ChuChuyen'!$C$8:$AF$33,30,0)</f>
        <v>9.536999999999999</v>
      </c>
      <c r="J20" s="377">
        <f t="shared" si="0"/>
        <v>0</v>
      </c>
    </row>
    <row r="21" spans="1:10" ht="15" customHeight="1">
      <c r="A21" s="152" t="s">
        <v>82</v>
      </c>
      <c r="B21" s="153" t="s">
        <v>83</v>
      </c>
      <c r="C21" s="154" t="s">
        <v>23</v>
      </c>
      <c r="D21" s="448">
        <v>997.2611000000002</v>
      </c>
      <c r="E21" s="448">
        <v>998.7938000000001</v>
      </c>
      <c r="F21" s="448">
        <v>-1.532699999999977</v>
      </c>
      <c r="G21" s="448"/>
      <c r="H21" s="377"/>
      <c r="I21" s="378">
        <f>VLOOKUP($C21,'10-ChuChuyen'!$C$8:$AF$33,30,0)</f>
        <v>997.2611000000002</v>
      </c>
      <c r="J21" s="377">
        <f t="shared" si="0"/>
        <v>0</v>
      </c>
    </row>
    <row r="22" spans="1:10" ht="15" customHeight="1">
      <c r="A22" s="152" t="s">
        <v>84</v>
      </c>
      <c r="B22" s="153" t="s">
        <v>85</v>
      </c>
      <c r="C22" s="154" t="s">
        <v>86</v>
      </c>
      <c r="D22" s="448">
        <v>0</v>
      </c>
      <c r="E22" s="448">
        <v>0</v>
      </c>
      <c r="F22" s="448">
        <v>0</v>
      </c>
      <c r="G22" s="448"/>
      <c r="H22" s="377"/>
      <c r="I22" s="378">
        <f>VLOOKUP($C22,'10-ChuChuyen'!$C$8:$AF$33,30,0)</f>
        <v>0</v>
      </c>
      <c r="J22" s="377">
        <f t="shared" si="0"/>
        <v>0</v>
      </c>
    </row>
    <row r="23" spans="1:10" ht="15" customHeight="1">
      <c r="A23" s="152" t="s">
        <v>87</v>
      </c>
      <c r="B23" s="153" t="s">
        <v>88</v>
      </c>
      <c r="C23" s="154" t="s">
        <v>5</v>
      </c>
      <c r="D23" s="448">
        <v>508.7894</v>
      </c>
      <c r="E23" s="448">
        <v>504.6323</v>
      </c>
      <c r="F23" s="448">
        <v>4.157100000000014</v>
      </c>
      <c r="G23" s="448"/>
      <c r="H23" s="377"/>
      <c r="I23" s="378">
        <f>VLOOKUP($C23,'10-ChuChuyen'!$C$8:$AF$33,30,0)</f>
        <v>508.7894</v>
      </c>
      <c r="J23" s="377">
        <f t="shared" si="0"/>
        <v>0</v>
      </c>
    </row>
    <row r="24" spans="1:10" ht="15" customHeight="1">
      <c r="A24" s="149">
        <v>2</v>
      </c>
      <c r="B24" s="150" t="s">
        <v>89</v>
      </c>
      <c r="C24" s="151" t="s">
        <v>90</v>
      </c>
      <c r="D24" s="448">
        <v>6896.007299999999</v>
      </c>
      <c r="E24" s="448">
        <v>6877.106999999999</v>
      </c>
      <c r="F24" s="448">
        <v>18.900300000000243</v>
      </c>
      <c r="G24" s="448"/>
      <c r="H24" s="377"/>
      <c r="I24" s="378">
        <f>I25+I28+I35+I36+I37+I38+I39+I40</f>
        <v>6896.007299999999</v>
      </c>
      <c r="J24" s="377">
        <f t="shared" si="0"/>
        <v>0</v>
      </c>
    </row>
    <row r="25" spans="1:10" ht="15" customHeight="1">
      <c r="A25" s="149" t="s">
        <v>91</v>
      </c>
      <c r="B25" s="150" t="s">
        <v>32</v>
      </c>
      <c r="C25" s="151" t="s">
        <v>92</v>
      </c>
      <c r="D25" s="448">
        <v>2027.1069</v>
      </c>
      <c r="E25" s="448">
        <v>2009.7745999999995</v>
      </c>
      <c r="F25" s="448">
        <v>17.332300000000487</v>
      </c>
      <c r="G25" s="448"/>
      <c r="H25" s="377"/>
      <c r="I25" s="378">
        <f>I26+I27</f>
        <v>2027.1068999999995</v>
      </c>
      <c r="J25" s="377">
        <f t="shared" si="0"/>
        <v>0</v>
      </c>
    </row>
    <row r="26" spans="1:10" ht="15" customHeight="1">
      <c r="A26" s="155" t="s">
        <v>93</v>
      </c>
      <c r="B26" s="156" t="s">
        <v>94</v>
      </c>
      <c r="C26" s="157" t="s">
        <v>24</v>
      </c>
      <c r="D26" s="448">
        <v>1860.3217</v>
      </c>
      <c r="E26" s="448">
        <v>1843.1717999999996</v>
      </c>
      <c r="F26" s="448">
        <v>17.149900000000343</v>
      </c>
      <c r="G26" s="448"/>
      <c r="H26" s="377"/>
      <c r="I26" s="378">
        <f>VLOOKUP($C26,'10-ChuChuyen'!$C$8:$AF$33,30,0)</f>
        <v>1860.3216999999995</v>
      </c>
      <c r="J26" s="377">
        <f t="shared" si="0"/>
        <v>0</v>
      </c>
    </row>
    <row r="27" spans="1:10" ht="15" customHeight="1">
      <c r="A27" s="155" t="s">
        <v>95</v>
      </c>
      <c r="B27" s="156" t="s">
        <v>96</v>
      </c>
      <c r="C27" s="157" t="s">
        <v>97</v>
      </c>
      <c r="D27" s="448">
        <v>166.78520000000003</v>
      </c>
      <c r="E27" s="448">
        <v>166.60279999999997</v>
      </c>
      <c r="F27" s="448">
        <v>0.18240000000005807</v>
      </c>
      <c r="G27" s="448"/>
      <c r="H27" s="377"/>
      <c r="I27" s="378">
        <f>VLOOKUP($C27,'10-ChuChuyen'!$C$8:$AF$33,30,0)</f>
        <v>166.78519999999997</v>
      </c>
      <c r="J27" s="377">
        <f t="shared" si="0"/>
        <v>0</v>
      </c>
    </row>
    <row r="28" spans="1:10" ht="15" customHeight="1">
      <c r="A28" s="149" t="s">
        <v>98</v>
      </c>
      <c r="B28" s="150" t="s">
        <v>99</v>
      </c>
      <c r="C28" s="151" t="s">
        <v>100</v>
      </c>
      <c r="D28" s="448">
        <v>3622.2775</v>
      </c>
      <c r="E28" s="448">
        <v>3621.5922000000005</v>
      </c>
      <c r="F28" s="448">
        <v>0.6852999999996428</v>
      </c>
      <c r="G28" s="448"/>
      <c r="H28" s="377"/>
      <c r="I28" s="378">
        <f>SUM(I29:I34)</f>
        <v>3622.2775000000006</v>
      </c>
      <c r="J28" s="377">
        <f t="shared" si="0"/>
        <v>0</v>
      </c>
    </row>
    <row r="29" spans="1:10" ht="15" customHeight="1">
      <c r="A29" s="155" t="s">
        <v>101</v>
      </c>
      <c r="B29" s="156" t="s">
        <v>102</v>
      </c>
      <c r="C29" s="157" t="s">
        <v>30</v>
      </c>
      <c r="D29" s="477">
        <v>14.6858</v>
      </c>
      <c r="E29" s="477">
        <v>14.697700000000001</v>
      </c>
      <c r="F29" s="477">
        <v>-0.011900000000000688</v>
      </c>
      <c r="G29" s="448"/>
      <c r="H29" s="377"/>
      <c r="I29" s="378">
        <f>VLOOKUP($C29,'10-ChuChuyen'!$C$8:$AF$33,30,0)</f>
        <v>14.6858</v>
      </c>
      <c r="J29" s="377">
        <f t="shared" si="0"/>
        <v>0</v>
      </c>
    </row>
    <row r="30" spans="1:10" ht="15" customHeight="1">
      <c r="A30" s="155" t="s">
        <v>103</v>
      </c>
      <c r="B30" s="156" t="s">
        <v>104</v>
      </c>
      <c r="C30" s="157" t="s">
        <v>105</v>
      </c>
      <c r="D30" s="448">
        <v>61.706100000000006</v>
      </c>
      <c r="E30" s="448">
        <v>61.7061</v>
      </c>
      <c r="F30" s="448">
        <v>0</v>
      </c>
      <c r="G30" s="448"/>
      <c r="H30" s="377"/>
      <c r="I30" s="378">
        <f>VLOOKUP($C30,'10-ChuChuyen'!$C$8:$AF$33,30,0)</f>
        <v>61.7061</v>
      </c>
      <c r="J30" s="377">
        <f t="shared" si="0"/>
        <v>0</v>
      </c>
    </row>
    <row r="31" spans="1:10" ht="15" customHeight="1">
      <c r="A31" s="155" t="s">
        <v>106</v>
      </c>
      <c r="B31" s="156" t="s">
        <v>107</v>
      </c>
      <c r="C31" s="157" t="s">
        <v>108</v>
      </c>
      <c r="D31" s="448">
        <v>7.4589</v>
      </c>
      <c r="E31" s="448">
        <v>7.4589</v>
      </c>
      <c r="F31" s="448">
        <v>0</v>
      </c>
      <c r="G31" s="448"/>
      <c r="H31" s="377"/>
      <c r="I31" s="378">
        <f>VLOOKUP($C31,'10-ChuChuyen'!$C$8:$AF$33,30,0)</f>
        <v>7.4589</v>
      </c>
      <c r="J31" s="377">
        <f t="shared" si="0"/>
        <v>0</v>
      </c>
    </row>
    <row r="32" spans="1:10" ht="15" customHeight="1">
      <c r="A32" s="155" t="s">
        <v>109</v>
      </c>
      <c r="B32" s="156" t="s">
        <v>110</v>
      </c>
      <c r="C32" s="157" t="s">
        <v>111</v>
      </c>
      <c r="D32" s="448">
        <v>299.6764</v>
      </c>
      <c r="E32" s="448">
        <v>299.5219</v>
      </c>
      <c r="F32" s="448">
        <v>0.15449999999998454</v>
      </c>
      <c r="G32" s="448"/>
      <c r="H32" s="377"/>
      <c r="I32" s="378">
        <f>VLOOKUP($C32,'10-ChuChuyen'!$C$8:$AF$33,30,0)</f>
        <v>299.6764</v>
      </c>
      <c r="J32" s="377">
        <f t="shared" si="0"/>
        <v>0</v>
      </c>
    </row>
    <row r="33" spans="1:10" ht="15" customHeight="1">
      <c r="A33" s="155" t="s">
        <v>135</v>
      </c>
      <c r="B33" s="156" t="s">
        <v>136</v>
      </c>
      <c r="C33" s="157" t="s">
        <v>137</v>
      </c>
      <c r="D33" s="448">
        <v>1816.5889000000002</v>
      </c>
      <c r="E33" s="448">
        <v>1816.4071000000001</v>
      </c>
      <c r="F33" s="448">
        <v>0.18180000000006658</v>
      </c>
      <c r="G33" s="448"/>
      <c r="H33" s="377"/>
      <c r="I33" s="378">
        <f>VLOOKUP($C33,'10-ChuChuyen'!$C$8:$AF$33,30,0)</f>
        <v>1816.5889</v>
      </c>
      <c r="J33" s="377">
        <f t="shared" si="0"/>
        <v>0</v>
      </c>
    </row>
    <row r="34" spans="1:10" ht="15" customHeight="1">
      <c r="A34" s="155" t="s">
        <v>143</v>
      </c>
      <c r="B34" s="156" t="s">
        <v>144</v>
      </c>
      <c r="C34" s="157" t="s">
        <v>145</v>
      </c>
      <c r="D34" s="448">
        <v>1422.1614000000002</v>
      </c>
      <c r="E34" s="448">
        <v>1421.8005000000003</v>
      </c>
      <c r="F34" s="448">
        <v>0.3608999999999014</v>
      </c>
      <c r="G34" s="448"/>
      <c r="H34" s="377"/>
      <c r="I34" s="378">
        <f>VLOOKUP($C34,'10-ChuChuyen'!$C$8:$AF$33,30,0)</f>
        <v>1422.1614000000004</v>
      </c>
      <c r="J34" s="377">
        <f t="shared" si="0"/>
        <v>0</v>
      </c>
    </row>
    <row r="35" spans="1:10" ht="15" customHeight="1">
      <c r="A35" s="155" t="s">
        <v>173</v>
      </c>
      <c r="B35" s="156" t="s">
        <v>174</v>
      </c>
      <c r="C35" s="157" t="s">
        <v>29</v>
      </c>
      <c r="D35" s="448">
        <v>68.82</v>
      </c>
      <c r="E35" s="448">
        <v>67.9373</v>
      </c>
      <c r="F35" s="448">
        <v>0.8826999999999998</v>
      </c>
      <c r="G35" s="448"/>
      <c r="H35" s="377"/>
      <c r="I35" s="378">
        <f>VLOOKUP($C35,'10-ChuChuyen'!$C$8:$AF$33,30,0)</f>
        <v>68.82</v>
      </c>
      <c r="J35" s="377">
        <f t="shared" si="0"/>
        <v>0</v>
      </c>
    </row>
    <row r="36" spans="1:10" ht="15" customHeight="1">
      <c r="A36" s="155" t="s">
        <v>175</v>
      </c>
      <c r="B36" s="156" t="s">
        <v>176</v>
      </c>
      <c r="C36" s="157" t="s">
        <v>28</v>
      </c>
      <c r="D36" s="448">
        <v>1.9392999999999998</v>
      </c>
      <c r="E36" s="448">
        <v>1.9392999999999998</v>
      </c>
      <c r="F36" s="448">
        <v>0</v>
      </c>
      <c r="G36" s="448"/>
      <c r="H36" s="377"/>
      <c r="I36" s="378">
        <f>VLOOKUP($C36,'10-ChuChuyen'!$C$8:$AF$33,30,0)</f>
        <v>1.9392999999999998</v>
      </c>
      <c r="J36" s="377">
        <f t="shared" si="0"/>
        <v>0</v>
      </c>
    </row>
    <row r="37" spans="1:10" ht="15" customHeight="1">
      <c r="A37" s="155" t="s">
        <v>177</v>
      </c>
      <c r="B37" s="156" t="s">
        <v>178</v>
      </c>
      <c r="C37" s="157" t="s">
        <v>22</v>
      </c>
      <c r="D37" s="448">
        <v>82.02289999999999</v>
      </c>
      <c r="E37" s="448">
        <v>82.02289999999999</v>
      </c>
      <c r="F37" s="448">
        <v>0</v>
      </c>
      <c r="G37" s="448"/>
      <c r="H37" s="377"/>
      <c r="I37" s="378">
        <f>VLOOKUP($C37,'10-ChuChuyen'!$C$8:$AF$33,30,0)</f>
        <v>82.02289999999999</v>
      </c>
      <c r="J37" s="377">
        <f t="shared" si="0"/>
        <v>0</v>
      </c>
    </row>
    <row r="38" spans="1:10" ht="15" customHeight="1">
      <c r="A38" s="155" t="s">
        <v>179</v>
      </c>
      <c r="B38" s="156" t="s">
        <v>180</v>
      </c>
      <c r="C38" s="157" t="s">
        <v>27</v>
      </c>
      <c r="D38" s="448">
        <v>246.26180000000002</v>
      </c>
      <c r="E38" s="448">
        <v>246.26180000000002</v>
      </c>
      <c r="F38" s="448">
        <v>0</v>
      </c>
      <c r="G38" s="448"/>
      <c r="H38" s="377"/>
      <c r="I38" s="378">
        <f>VLOOKUP($C38,'10-ChuChuyen'!$C$8:$AF$33,30,0)</f>
        <v>246.26180000000002</v>
      </c>
      <c r="J38" s="377">
        <f t="shared" si="0"/>
        <v>0</v>
      </c>
    </row>
    <row r="39" spans="1:10" ht="15" customHeight="1">
      <c r="A39" s="155" t="s">
        <v>181</v>
      </c>
      <c r="B39" s="156" t="s">
        <v>182</v>
      </c>
      <c r="C39" s="157" t="s">
        <v>183</v>
      </c>
      <c r="D39" s="448">
        <v>847.5789</v>
      </c>
      <c r="E39" s="448">
        <v>847.5788999999999</v>
      </c>
      <c r="F39" s="448">
        <v>0</v>
      </c>
      <c r="G39" s="448"/>
      <c r="H39" s="377"/>
      <c r="I39" s="378">
        <f>VLOOKUP($C39,'10-ChuChuyen'!$C$8:$AF$33,30,0)</f>
        <v>847.5788999999999</v>
      </c>
      <c r="J39" s="377">
        <f t="shared" si="0"/>
        <v>0</v>
      </c>
    </row>
    <row r="40" spans="1:10" ht="15" customHeight="1">
      <c r="A40" s="155" t="s">
        <v>184</v>
      </c>
      <c r="B40" s="158" t="s">
        <v>185</v>
      </c>
      <c r="C40" s="157" t="s">
        <v>186</v>
      </c>
      <c r="D40" s="448">
        <v>0</v>
      </c>
      <c r="E40" s="448">
        <v>0</v>
      </c>
      <c r="F40" s="448">
        <v>0</v>
      </c>
      <c r="G40" s="448"/>
      <c r="H40" s="377"/>
      <c r="I40" s="378">
        <f>VLOOKUP($C40,'10-ChuChuyen'!$C$8:$AF$33,30,0)</f>
        <v>0</v>
      </c>
      <c r="J40" s="377">
        <f t="shared" si="0"/>
        <v>0</v>
      </c>
    </row>
    <row r="41" spans="1:10" ht="15" customHeight="1">
      <c r="A41" s="149">
        <v>3</v>
      </c>
      <c r="B41" s="150" t="s">
        <v>187</v>
      </c>
      <c r="C41" s="151" t="s">
        <v>188</v>
      </c>
      <c r="D41" s="448">
        <v>0</v>
      </c>
      <c r="E41" s="448">
        <v>0</v>
      </c>
      <c r="F41" s="448">
        <v>0</v>
      </c>
      <c r="G41" s="448"/>
      <c r="H41" s="377"/>
      <c r="I41" s="378">
        <f>SUM(I42:I44)</f>
        <v>0</v>
      </c>
      <c r="J41" s="377">
        <f t="shared" si="0"/>
        <v>0</v>
      </c>
    </row>
    <row r="42" spans="1:10" ht="15" customHeight="1">
      <c r="A42" s="155" t="s">
        <v>189</v>
      </c>
      <c r="B42" s="158" t="s">
        <v>190</v>
      </c>
      <c r="C42" s="157" t="s">
        <v>191</v>
      </c>
      <c r="D42" s="448">
        <v>0</v>
      </c>
      <c r="E42" s="448">
        <v>0</v>
      </c>
      <c r="F42" s="448">
        <v>0</v>
      </c>
      <c r="G42" s="448"/>
      <c r="H42" s="377"/>
      <c r="I42" s="378">
        <f>VLOOKUP($C42,'10-ChuChuyen'!$C$8:$AF$33,30,0)</f>
        <v>0</v>
      </c>
      <c r="J42" s="377">
        <f t="shared" si="0"/>
        <v>0</v>
      </c>
    </row>
    <row r="43" spans="1:10" ht="15" customHeight="1">
      <c r="A43" s="155" t="s">
        <v>192</v>
      </c>
      <c r="B43" s="158" t="s">
        <v>193</v>
      </c>
      <c r="C43" s="157" t="s">
        <v>194</v>
      </c>
      <c r="D43" s="448">
        <v>0</v>
      </c>
      <c r="E43" s="448">
        <v>0</v>
      </c>
      <c r="F43" s="448">
        <v>0</v>
      </c>
      <c r="G43" s="448"/>
      <c r="H43" s="377"/>
      <c r="I43" s="378">
        <f>VLOOKUP($C43,'10-ChuChuyen'!$C$8:$AF$33,30,0)</f>
        <v>0</v>
      </c>
      <c r="J43" s="377">
        <f t="shared" si="0"/>
        <v>0</v>
      </c>
    </row>
    <row r="44" spans="1:10" ht="15" customHeight="1">
      <c r="A44" s="159" t="s">
        <v>195</v>
      </c>
      <c r="B44" s="160" t="s">
        <v>196</v>
      </c>
      <c r="C44" s="161" t="s">
        <v>197</v>
      </c>
      <c r="D44" s="450">
        <v>0</v>
      </c>
      <c r="E44" s="450">
        <v>0</v>
      </c>
      <c r="F44" s="450">
        <v>0</v>
      </c>
      <c r="G44" s="450"/>
      <c r="H44" s="377"/>
      <c r="I44" s="379">
        <f>VLOOKUP($C44,'10-ChuChuyen'!$C$8:$AF$33,30,0)</f>
        <v>0</v>
      </c>
      <c r="J44" s="377">
        <f t="shared" si="0"/>
        <v>0</v>
      </c>
    </row>
    <row r="45" spans="1:11" s="9" customFormat="1" ht="16.5" customHeight="1">
      <c r="A45" s="563" t="s">
        <v>471</v>
      </c>
      <c r="B45" s="563"/>
      <c r="C45" s="563"/>
      <c r="D45" s="214"/>
      <c r="E45" s="386" t="s">
        <v>466</v>
      </c>
      <c r="F45" s="386"/>
      <c r="G45" s="386"/>
      <c r="H45" s="25"/>
      <c r="I45" s="25"/>
      <c r="J45" s="25"/>
      <c r="K45" s="25"/>
    </row>
    <row r="46" spans="1:12" s="9" customFormat="1" ht="12.75" customHeight="1">
      <c r="A46" s="220"/>
      <c r="B46" s="220" t="s">
        <v>474</v>
      </c>
      <c r="C46" s="220"/>
      <c r="D46" s="490" t="s">
        <v>444</v>
      </c>
      <c r="E46" s="490"/>
      <c r="F46" s="490"/>
      <c r="G46" s="490"/>
      <c r="H46" s="16"/>
      <c r="I46" s="16"/>
      <c r="J46" s="16"/>
      <c r="K46" s="16"/>
      <c r="L46" s="16"/>
    </row>
    <row r="47" spans="1:11" s="9" customFormat="1" ht="12.75" customHeight="1">
      <c r="A47" s="490" t="s">
        <v>475</v>
      </c>
      <c r="B47" s="490"/>
      <c r="C47" s="490"/>
      <c r="D47" s="53"/>
      <c r="E47" s="492"/>
      <c r="F47" s="492"/>
      <c r="G47" s="492"/>
      <c r="H47" s="26"/>
      <c r="I47" s="26"/>
      <c r="J47" s="26"/>
      <c r="K47" s="26"/>
    </row>
    <row r="48" spans="1:7" ht="89.25">
      <c r="A48" s="220"/>
      <c r="B48" s="220" t="s">
        <v>477</v>
      </c>
      <c r="C48" s="244"/>
      <c r="D48" s="57"/>
      <c r="E48" s="57"/>
      <c r="F48" s="57"/>
      <c r="G48" s="57"/>
    </row>
    <row r="49" spans="1:12" ht="12.75">
      <c r="A49" s="54"/>
      <c r="B49" s="57"/>
      <c r="C49" s="57"/>
      <c r="D49" s="57"/>
      <c r="E49" s="57"/>
      <c r="F49" s="57"/>
      <c r="G49" s="57"/>
      <c r="H49" s="562"/>
      <c r="I49" s="562"/>
      <c r="J49" s="562"/>
      <c r="K49" s="562"/>
      <c r="L49" s="562"/>
    </row>
    <row r="50" spans="8:12" ht="12.75">
      <c r="H50" s="559"/>
      <c r="I50" s="559"/>
      <c r="J50" s="559"/>
      <c r="K50" s="559"/>
      <c r="L50" s="559"/>
    </row>
    <row r="51" spans="8:12" ht="12.75">
      <c r="H51" s="559"/>
      <c r="I51" s="559"/>
      <c r="J51" s="559"/>
      <c r="K51" s="559"/>
      <c r="L51" s="559"/>
    </row>
    <row r="57" s="8" customFormat="1" ht="12.75">
      <c r="A57" s="47"/>
    </row>
  </sheetData>
  <sheetProtection/>
  <mergeCells count="20">
    <mergeCell ref="B1:E1"/>
    <mergeCell ref="B2:E2"/>
    <mergeCell ref="F6:G6"/>
    <mergeCell ref="A7:A8"/>
    <mergeCell ref="B7:B8"/>
    <mergeCell ref="A3:A5"/>
    <mergeCell ref="D7:D8"/>
    <mergeCell ref="E7:F7"/>
    <mergeCell ref="H51:L51"/>
    <mergeCell ref="B3:E3"/>
    <mergeCell ref="B4:E4"/>
    <mergeCell ref="H49:L49"/>
    <mergeCell ref="A45:C45"/>
    <mergeCell ref="M9:N9"/>
    <mergeCell ref="D46:G46"/>
    <mergeCell ref="E47:G47"/>
    <mergeCell ref="A47:C47"/>
    <mergeCell ref="H50:L50"/>
    <mergeCell ref="G7:G8"/>
    <mergeCell ref="C7:C8"/>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N59"/>
  <sheetViews>
    <sheetView zoomScale="90" zoomScaleNormal="90" zoomScalePageLayoutView="0" workbookViewId="0" topLeftCell="A37">
      <selection activeCell="C54" sqref="C54"/>
    </sheetView>
  </sheetViews>
  <sheetFormatPr defaultColWidth="9.140625" defaultRowHeight="12.75"/>
  <cols>
    <col min="1" max="1" width="5.7109375" style="4" bestFit="1" customWidth="1"/>
    <col min="2" max="2" width="39.7109375" style="7" customWidth="1"/>
    <col min="3" max="3" width="7.8515625" style="7" customWidth="1"/>
    <col min="4" max="4" width="22.00390625" style="7" customWidth="1"/>
    <col min="5" max="5" width="14.7109375" style="7" customWidth="1"/>
    <col min="6" max="6" width="11.8515625" style="7" customWidth="1"/>
    <col min="7" max="7" width="14.7109375" style="7" customWidth="1"/>
    <col min="8" max="8" width="15.57421875" style="7" customWidth="1"/>
    <col min="9" max="10" width="14.7109375" style="7" customWidth="1"/>
    <col min="11" max="11" width="15.57421875" style="7" customWidth="1"/>
    <col min="12" max="12" width="16.421875" style="7" customWidth="1"/>
    <col min="13" max="13" width="13.140625" style="7" customWidth="1"/>
    <col min="14" max="14" width="13.28125" style="7" customWidth="1"/>
    <col min="15" max="15" width="13.140625" style="7" customWidth="1"/>
    <col min="16" max="16" width="12.7109375" style="7" customWidth="1"/>
    <col min="17" max="16384" width="9.140625" style="7" customWidth="1"/>
  </cols>
  <sheetData>
    <row r="1" spans="1:14" ht="15.75">
      <c r="A1" s="60"/>
      <c r="B1" s="5"/>
      <c r="C1" s="31"/>
      <c r="D1" s="479" t="s">
        <v>33</v>
      </c>
      <c r="E1" s="479"/>
      <c r="F1" s="479"/>
      <c r="G1" s="479"/>
      <c r="H1" s="479"/>
      <c r="I1" s="479"/>
      <c r="J1" s="479"/>
      <c r="K1" s="61"/>
      <c r="L1" s="61"/>
      <c r="M1" s="61"/>
      <c r="N1" s="61"/>
    </row>
    <row r="2" spans="1:14" ht="12" customHeight="1">
      <c r="A2" s="60"/>
      <c r="B2" s="5"/>
      <c r="C2" s="31"/>
      <c r="D2" s="480" t="s">
        <v>227</v>
      </c>
      <c r="E2" s="480"/>
      <c r="F2" s="480"/>
      <c r="G2" s="480"/>
      <c r="H2" s="480"/>
      <c r="I2" s="480"/>
      <c r="J2" s="480"/>
      <c r="K2" s="123" t="s">
        <v>322</v>
      </c>
      <c r="L2" s="59"/>
      <c r="N2" s="62"/>
    </row>
    <row r="3" spans="1:14" ht="18.75" customHeight="1">
      <c r="A3" s="60"/>
      <c r="B3" s="203" t="s">
        <v>323</v>
      </c>
      <c r="C3" s="31"/>
      <c r="D3" s="479" t="s">
        <v>324</v>
      </c>
      <c r="E3" s="479"/>
      <c r="F3" s="479"/>
      <c r="G3" s="479"/>
      <c r="H3" s="479"/>
      <c r="I3" s="479"/>
      <c r="J3" s="479"/>
      <c r="K3" s="295" t="s">
        <v>455</v>
      </c>
      <c r="L3" s="18"/>
      <c r="N3" s="63"/>
    </row>
    <row r="4" spans="1:14" ht="15" customHeight="1">
      <c r="A4" s="60"/>
      <c r="B4" s="55"/>
      <c r="C4" s="31"/>
      <c r="D4" s="484" t="s">
        <v>472</v>
      </c>
      <c r="E4" s="484"/>
      <c r="F4" s="484"/>
      <c r="G4" s="484"/>
      <c r="H4" s="484"/>
      <c r="I4" s="484"/>
      <c r="J4" s="484"/>
      <c r="K4" s="48" t="s">
        <v>456</v>
      </c>
      <c r="L4" s="18"/>
      <c r="N4" s="63"/>
    </row>
    <row r="5" spans="2:14" ht="12" customHeight="1">
      <c r="B5" s="9"/>
      <c r="C5" s="6"/>
      <c r="D5" s="572" t="s">
        <v>1</v>
      </c>
      <c r="E5" s="572"/>
      <c r="F5" s="572"/>
      <c r="G5" s="572"/>
      <c r="H5" s="572"/>
      <c r="I5" s="572"/>
      <c r="J5" s="572"/>
      <c r="K5" s="572"/>
      <c r="L5" s="64"/>
      <c r="M5" s="64"/>
      <c r="N5" s="64"/>
    </row>
    <row r="6" spans="3:12" ht="18.75">
      <c r="C6" s="33"/>
      <c r="D6" s="22"/>
      <c r="E6" s="22"/>
      <c r="F6" s="22"/>
      <c r="G6" s="22"/>
      <c r="H6" s="22"/>
      <c r="I6" s="22"/>
      <c r="K6" s="573" t="s">
        <v>230</v>
      </c>
      <c r="L6" s="573"/>
    </row>
    <row r="7" spans="1:12" s="65" customFormat="1" ht="36.75" customHeight="1">
      <c r="A7" s="487" t="s">
        <v>39</v>
      </c>
      <c r="B7" s="487" t="s">
        <v>198</v>
      </c>
      <c r="C7" s="569" t="s">
        <v>41</v>
      </c>
      <c r="D7" s="487" t="s">
        <v>325</v>
      </c>
      <c r="E7" s="487"/>
      <c r="F7" s="487"/>
      <c r="G7" s="487" t="s">
        <v>445</v>
      </c>
      <c r="H7" s="487"/>
      <c r="I7" s="487"/>
      <c r="J7" s="487"/>
      <c r="K7" s="487"/>
      <c r="L7" s="487"/>
    </row>
    <row r="8" spans="1:12" s="65" customFormat="1" ht="14.25" customHeight="1">
      <c r="A8" s="487"/>
      <c r="B8" s="487"/>
      <c r="C8" s="570"/>
      <c r="D8" s="482" t="s">
        <v>326</v>
      </c>
      <c r="E8" s="482" t="s">
        <v>327</v>
      </c>
      <c r="F8" s="482" t="s">
        <v>328</v>
      </c>
      <c r="G8" s="222" t="s">
        <v>329</v>
      </c>
      <c r="H8" s="222"/>
      <c r="I8" s="222"/>
      <c r="J8" s="571" t="s">
        <v>330</v>
      </c>
      <c r="K8" s="571"/>
      <c r="L8" s="571"/>
    </row>
    <row r="9" spans="1:12" s="65" customFormat="1" ht="66" customHeight="1">
      <c r="A9" s="487"/>
      <c r="B9" s="487"/>
      <c r="C9" s="570"/>
      <c r="D9" s="482"/>
      <c r="E9" s="482"/>
      <c r="F9" s="482"/>
      <c r="G9" s="128" t="s">
        <v>331</v>
      </c>
      <c r="H9" s="128" t="s">
        <v>332</v>
      </c>
      <c r="I9" s="128" t="s">
        <v>333</v>
      </c>
      <c r="J9" s="128" t="s">
        <v>331</v>
      </c>
      <c r="K9" s="128" t="s">
        <v>332</v>
      </c>
      <c r="L9" s="128" t="s">
        <v>333</v>
      </c>
    </row>
    <row r="10" spans="1:12" s="24" customFormat="1" ht="15" customHeight="1">
      <c r="A10" s="223">
        <v>1</v>
      </c>
      <c r="B10" s="223">
        <v>2</v>
      </c>
      <c r="C10" s="204">
        <v>3</v>
      </c>
      <c r="D10" s="221">
        <v>4</v>
      </c>
      <c r="E10" s="221">
        <v>5</v>
      </c>
      <c r="F10" s="221" t="s">
        <v>334</v>
      </c>
      <c r="G10" s="221">
        <v>7</v>
      </c>
      <c r="H10" s="221">
        <v>8</v>
      </c>
      <c r="I10" s="221" t="s">
        <v>335</v>
      </c>
      <c r="J10" s="221">
        <v>10</v>
      </c>
      <c r="K10" s="221">
        <v>11</v>
      </c>
      <c r="L10" s="221" t="s">
        <v>336</v>
      </c>
    </row>
    <row r="11" spans="1:14" s="380" customFormat="1" ht="15" customHeight="1">
      <c r="A11" s="162"/>
      <c r="B11" s="163" t="s">
        <v>321</v>
      </c>
      <c r="C11" s="163"/>
      <c r="D11" s="456">
        <v>32541.18</v>
      </c>
      <c r="E11" s="456">
        <v>32541.18</v>
      </c>
      <c r="F11" s="457">
        <v>0</v>
      </c>
      <c r="G11" s="456">
        <v>35.774600000003005</v>
      </c>
      <c r="H11" s="456">
        <v>766.6499999999999</v>
      </c>
      <c r="I11" s="457">
        <v>-730.8753999999968</v>
      </c>
      <c r="J11" s="456">
        <v>35.774600000000675</v>
      </c>
      <c r="K11" s="456">
        <v>766.65</v>
      </c>
      <c r="L11" s="457">
        <v>-730.8753999999993</v>
      </c>
      <c r="M11" s="383"/>
      <c r="N11" s="383">
        <f>D11-E11</f>
        <v>0</v>
      </c>
    </row>
    <row r="12" spans="1:14" s="380" customFormat="1" ht="15" customHeight="1">
      <c r="A12" s="164">
        <v>1</v>
      </c>
      <c r="B12" s="165" t="s">
        <v>46</v>
      </c>
      <c r="C12" s="166" t="s">
        <v>47</v>
      </c>
      <c r="D12" s="458">
        <v>25645.17</v>
      </c>
      <c r="E12" s="458">
        <v>24448.77</v>
      </c>
      <c r="F12" s="459">
        <v>1196.3999999999978</v>
      </c>
      <c r="G12" s="458">
        <v>33.443000000002996</v>
      </c>
      <c r="H12" s="458">
        <v>688.8399999999999</v>
      </c>
      <c r="I12" s="459">
        <v>-655.396999999997</v>
      </c>
      <c r="J12" s="458">
        <v>14.54270000000082</v>
      </c>
      <c r="K12" s="458">
        <v>4.05</v>
      </c>
      <c r="L12" s="459">
        <v>10.49270000000082</v>
      </c>
      <c r="M12" s="383"/>
      <c r="N12" s="383"/>
    </row>
    <row r="13" spans="1:14" s="381" customFormat="1" ht="15" customHeight="1">
      <c r="A13" s="167" t="s">
        <v>48</v>
      </c>
      <c r="B13" s="168" t="s">
        <v>49</v>
      </c>
      <c r="C13" s="169" t="s">
        <v>50</v>
      </c>
      <c r="D13" s="460">
        <v>22668.81</v>
      </c>
      <c r="E13" s="460">
        <v>21761.96</v>
      </c>
      <c r="F13" s="461">
        <v>906.8500000000022</v>
      </c>
      <c r="G13" s="460">
        <v>29.38320000000317</v>
      </c>
      <c r="H13" s="460">
        <v>524.0799999999999</v>
      </c>
      <c r="I13" s="461">
        <v>-494.69679999999676</v>
      </c>
      <c r="J13" s="460">
        <v>3.8717000000008284</v>
      </c>
      <c r="K13" s="460">
        <v>0</v>
      </c>
      <c r="L13" s="461">
        <v>3.8717000000008284</v>
      </c>
      <c r="M13" s="384"/>
      <c r="N13" s="384"/>
    </row>
    <row r="14" spans="1:14" s="46" customFormat="1" ht="15" customHeight="1">
      <c r="A14" s="170" t="s">
        <v>51</v>
      </c>
      <c r="B14" s="51" t="s">
        <v>52</v>
      </c>
      <c r="C14" s="171" t="s">
        <v>53</v>
      </c>
      <c r="D14" s="462">
        <v>4986.04</v>
      </c>
      <c r="E14" s="462">
        <v>4733.04</v>
      </c>
      <c r="F14" s="463">
        <v>253</v>
      </c>
      <c r="G14" s="462">
        <v>14.128400000000738</v>
      </c>
      <c r="H14" s="462">
        <v>105.25999999999999</v>
      </c>
      <c r="I14" s="463">
        <v>-91.13159999999925</v>
      </c>
      <c r="J14" s="462">
        <v>0.18869999999992615</v>
      </c>
      <c r="K14" s="462">
        <v>0</v>
      </c>
      <c r="L14" s="463">
        <v>0.18869999999992615</v>
      </c>
      <c r="M14" s="385"/>
      <c r="N14" s="385"/>
    </row>
    <row r="15" spans="1:14" s="46" customFormat="1" ht="15" customHeight="1">
      <c r="A15" s="170" t="s">
        <v>54</v>
      </c>
      <c r="B15" s="51" t="s">
        <v>55</v>
      </c>
      <c r="C15" s="171" t="s">
        <v>56</v>
      </c>
      <c r="D15" s="462">
        <v>1438.55</v>
      </c>
      <c r="E15" s="462">
        <v>1383.13</v>
      </c>
      <c r="F15" s="463">
        <v>55.419999999999845</v>
      </c>
      <c r="G15" s="462">
        <v>1.6268999999999778</v>
      </c>
      <c r="H15" s="462">
        <v>23.1</v>
      </c>
      <c r="I15" s="463">
        <v>-21.473100000000024</v>
      </c>
      <c r="J15" s="462">
        <v>0.18869999999992615</v>
      </c>
      <c r="K15" s="462">
        <v>0</v>
      </c>
      <c r="L15" s="463">
        <v>0.18869999999992615</v>
      </c>
      <c r="M15" s="385"/>
      <c r="N15" s="385"/>
    </row>
    <row r="16" spans="1:14" s="46" customFormat="1" ht="15" customHeight="1">
      <c r="A16" s="170" t="s">
        <v>65</v>
      </c>
      <c r="B16" s="51" t="s">
        <v>66</v>
      </c>
      <c r="C16" s="171" t="s">
        <v>67</v>
      </c>
      <c r="D16" s="462">
        <v>3547.49</v>
      </c>
      <c r="E16" s="462">
        <v>3349.91</v>
      </c>
      <c r="F16" s="463">
        <v>197.57999999999993</v>
      </c>
      <c r="G16" s="462">
        <v>12.50150000000076</v>
      </c>
      <c r="H16" s="462">
        <v>82.16</v>
      </c>
      <c r="I16" s="463">
        <v>-69.65849999999924</v>
      </c>
      <c r="J16" s="462">
        <v>0</v>
      </c>
      <c r="K16" s="462">
        <v>0</v>
      </c>
      <c r="L16" s="463">
        <v>0</v>
      </c>
      <c r="M16" s="385"/>
      <c r="N16" s="385"/>
    </row>
    <row r="17" spans="1:14" s="46" customFormat="1" ht="15" customHeight="1">
      <c r="A17" s="170" t="s">
        <v>68</v>
      </c>
      <c r="B17" s="51" t="s">
        <v>69</v>
      </c>
      <c r="C17" s="171" t="s">
        <v>8</v>
      </c>
      <c r="D17" s="462">
        <v>17682.77</v>
      </c>
      <c r="E17" s="462">
        <v>17028.92</v>
      </c>
      <c r="F17" s="463">
        <v>653.8500000000022</v>
      </c>
      <c r="G17" s="462">
        <v>15.254800000002433</v>
      </c>
      <c r="H17" s="462">
        <v>418.82</v>
      </c>
      <c r="I17" s="463">
        <v>-403.56519999999756</v>
      </c>
      <c r="J17" s="462">
        <v>3.683000000000902</v>
      </c>
      <c r="K17" s="462">
        <v>0</v>
      </c>
      <c r="L17" s="463">
        <v>3.683000000000902</v>
      </c>
      <c r="M17" s="385"/>
      <c r="N17" s="385"/>
    </row>
    <row r="18" spans="1:14" s="381" customFormat="1" ht="15" customHeight="1">
      <c r="A18" s="167" t="s">
        <v>70</v>
      </c>
      <c r="B18" s="168" t="s">
        <v>71</v>
      </c>
      <c r="C18" s="169" t="s">
        <v>72</v>
      </c>
      <c r="D18" s="460">
        <v>1470.31</v>
      </c>
      <c r="E18" s="460">
        <v>1179.23</v>
      </c>
      <c r="F18" s="461">
        <v>291.0799999999999</v>
      </c>
      <c r="G18" s="460">
        <v>2.1536999999998443</v>
      </c>
      <c r="H18" s="460">
        <v>136.06</v>
      </c>
      <c r="I18" s="461">
        <v>-133.90630000000016</v>
      </c>
      <c r="J18" s="460">
        <v>6.1404999999999745</v>
      </c>
      <c r="K18" s="460">
        <v>0</v>
      </c>
      <c r="L18" s="461">
        <v>6.1404999999999745</v>
      </c>
      <c r="M18" s="384"/>
      <c r="N18" s="384"/>
    </row>
    <row r="19" spans="1:14" s="46" customFormat="1" ht="15" customHeight="1">
      <c r="A19" s="170" t="s">
        <v>73</v>
      </c>
      <c r="B19" s="51" t="s">
        <v>74</v>
      </c>
      <c r="C19" s="171" t="s">
        <v>75</v>
      </c>
      <c r="D19" s="462">
        <v>1454.77</v>
      </c>
      <c r="E19" s="462">
        <v>1163.68</v>
      </c>
      <c r="F19" s="463">
        <v>291.0899999999999</v>
      </c>
      <c r="G19" s="462">
        <v>2.1536999999998443</v>
      </c>
      <c r="H19" s="462">
        <v>136.06</v>
      </c>
      <c r="I19" s="463">
        <v>-133.90630000000016</v>
      </c>
      <c r="J19" s="462">
        <v>6.1404999999999745</v>
      </c>
      <c r="K19" s="462">
        <v>0</v>
      </c>
      <c r="L19" s="463">
        <v>6.1404999999999745</v>
      </c>
      <c r="M19" s="385"/>
      <c r="N19" s="385"/>
    </row>
    <row r="20" spans="1:14" s="46" customFormat="1" ht="15" customHeight="1">
      <c r="A20" s="170" t="s">
        <v>76</v>
      </c>
      <c r="B20" s="51" t="s">
        <v>77</v>
      </c>
      <c r="C20" s="171" t="s">
        <v>78</v>
      </c>
      <c r="D20" s="462">
        <v>6.01</v>
      </c>
      <c r="E20" s="462">
        <v>6.01</v>
      </c>
      <c r="F20" s="463">
        <v>0</v>
      </c>
      <c r="G20" s="462">
        <v>0</v>
      </c>
      <c r="H20" s="462">
        <v>0</v>
      </c>
      <c r="I20" s="463">
        <v>0</v>
      </c>
      <c r="J20" s="462">
        <v>0</v>
      </c>
      <c r="K20" s="462">
        <v>0</v>
      </c>
      <c r="L20" s="463">
        <v>0</v>
      </c>
      <c r="M20" s="385"/>
      <c r="N20" s="385"/>
    </row>
    <row r="21" spans="1:14" s="46" customFormat="1" ht="15" customHeight="1">
      <c r="A21" s="170" t="s">
        <v>79</v>
      </c>
      <c r="B21" s="51" t="s">
        <v>80</v>
      </c>
      <c r="C21" s="171" t="s">
        <v>81</v>
      </c>
      <c r="D21" s="462">
        <v>9.54</v>
      </c>
      <c r="E21" s="462">
        <v>9.54</v>
      </c>
      <c r="F21" s="463">
        <v>0</v>
      </c>
      <c r="G21" s="462">
        <v>0</v>
      </c>
      <c r="H21" s="462">
        <v>0</v>
      </c>
      <c r="I21" s="463">
        <v>0</v>
      </c>
      <c r="J21" s="462">
        <v>0</v>
      </c>
      <c r="K21" s="462">
        <v>0</v>
      </c>
      <c r="L21" s="463">
        <v>0</v>
      </c>
      <c r="M21" s="385"/>
      <c r="N21" s="385"/>
    </row>
    <row r="22" spans="1:14" s="381" customFormat="1" ht="15" customHeight="1">
      <c r="A22" s="167" t="s">
        <v>82</v>
      </c>
      <c r="B22" s="168" t="s">
        <v>83</v>
      </c>
      <c r="C22" s="169" t="s">
        <v>23</v>
      </c>
      <c r="D22" s="460">
        <v>997.26</v>
      </c>
      <c r="E22" s="460">
        <v>957.99</v>
      </c>
      <c r="F22" s="461">
        <v>39.26999999999998</v>
      </c>
      <c r="G22" s="460">
        <v>1.532699999999977</v>
      </c>
      <c r="H22" s="460">
        <v>28.7</v>
      </c>
      <c r="I22" s="461">
        <v>-27.167300000000022</v>
      </c>
      <c r="J22" s="460">
        <v>0</v>
      </c>
      <c r="K22" s="460">
        <v>0</v>
      </c>
      <c r="L22" s="461">
        <v>0</v>
      </c>
      <c r="M22" s="384"/>
      <c r="N22" s="384"/>
    </row>
    <row r="23" spans="1:14" s="381" customFormat="1" ht="15" customHeight="1">
      <c r="A23" s="167" t="s">
        <v>84</v>
      </c>
      <c r="B23" s="168" t="s">
        <v>85</v>
      </c>
      <c r="C23" s="169" t="s">
        <v>86</v>
      </c>
      <c r="D23" s="460">
        <v>0</v>
      </c>
      <c r="E23" s="460">
        <v>0</v>
      </c>
      <c r="F23" s="461">
        <v>0</v>
      </c>
      <c r="G23" s="460">
        <v>0</v>
      </c>
      <c r="H23" s="460">
        <v>0</v>
      </c>
      <c r="I23" s="461">
        <v>0</v>
      </c>
      <c r="J23" s="460">
        <v>0</v>
      </c>
      <c r="K23" s="460">
        <v>0</v>
      </c>
      <c r="L23" s="461">
        <v>0</v>
      </c>
      <c r="M23" s="384"/>
      <c r="N23" s="384"/>
    </row>
    <row r="24" spans="1:14" s="381" customFormat="1" ht="15" customHeight="1">
      <c r="A24" s="167" t="s">
        <v>87</v>
      </c>
      <c r="B24" s="168" t="s">
        <v>88</v>
      </c>
      <c r="C24" s="169" t="s">
        <v>5</v>
      </c>
      <c r="D24" s="460">
        <v>508.79</v>
      </c>
      <c r="E24" s="460">
        <v>549.59</v>
      </c>
      <c r="F24" s="461">
        <v>-40.80000000000001</v>
      </c>
      <c r="G24" s="460">
        <v>0.37340000000000373</v>
      </c>
      <c r="H24" s="460">
        <v>0</v>
      </c>
      <c r="I24" s="461">
        <v>0.37340000000000373</v>
      </c>
      <c r="J24" s="460">
        <v>4.530500000000018</v>
      </c>
      <c r="K24" s="460">
        <v>4.05</v>
      </c>
      <c r="L24" s="461">
        <v>0.4805000000000179</v>
      </c>
      <c r="M24" s="384"/>
      <c r="N24" s="384"/>
    </row>
    <row r="25" spans="1:14" s="380" customFormat="1" ht="15" customHeight="1">
      <c r="A25" s="164">
        <v>2</v>
      </c>
      <c r="B25" s="165" t="s">
        <v>89</v>
      </c>
      <c r="C25" s="166" t="s">
        <v>90</v>
      </c>
      <c r="D25" s="458">
        <v>6896.01</v>
      </c>
      <c r="E25" s="458">
        <v>8092.409999999999</v>
      </c>
      <c r="F25" s="459">
        <v>-1196.3999999999987</v>
      </c>
      <c r="G25" s="458">
        <v>2.3316000000000123</v>
      </c>
      <c r="H25" s="458">
        <v>77.81</v>
      </c>
      <c r="I25" s="459">
        <v>-75.4784</v>
      </c>
      <c r="J25" s="458">
        <v>21.231899999999854</v>
      </c>
      <c r="K25" s="458">
        <v>762.6</v>
      </c>
      <c r="L25" s="459">
        <v>-741.3681000000001</v>
      </c>
      <c r="M25" s="383"/>
      <c r="N25" s="383"/>
    </row>
    <row r="26" spans="1:14" s="380" customFormat="1" ht="15" customHeight="1">
      <c r="A26" s="164" t="s">
        <v>91</v>
      </c>
      <c r="B26" s="165" t="s">
        <v>32</v>
      </c>
      <c r="C26" s="166" t="s">
        <v>92</v>
      </c>
      <c r="D26" s="458">
        <v>2027.11</v>
      </c>
      <c r="E26" s="458">
        <v>2288.08</v>
      </c>
      <c r="F26" s="459">
        <v>-260.97</v>
      </c>
      <c r="G26" s="458">
        <v>0.08339999999998327</v>
      </c>
      <c r="H26" s="458">
        <v>0</v>
      </c>
      <c r="I26" s="459">
        <v>0.08339999999998327</v>
      </c>
      <c r="J26" s="458">
        <v>17.415699999999873</v>
      </c>
      <c r="K26" s="458">
        <v>232.89</v>
      </c>
      <c r="L26" s="459">
        <v>-215.4743000000001</v>
      </c>
      <c r="M26" s="383"/>
      <c r="N26" s="383"/>
    </row>
    <row r="27" spans="1:14" s="46" customFormat="1" ht="15" customHeight="1">
      <c r="A27" s="170" t="s">
        <v>93</v>
      </c>
      <c r="B27" s="51" t="s">
        <v>94</v>
      </c>
      <c r="C27" s="171" t="s">
        <v>24</v>
      </c>
      <c r="D27" s="462">
        <v>1860.32</v>
      </c>
      <c r="E27" s="462">
        <v>2114.5</v>
      </c>
      <c r="F27" s="463">
        <v>-254.18000000000006</v>
      </c>
      <c r="G27" s="462">
        <v>0.08339999999998327</v>
      </c>
      <c r="H27" s="462">
        <v>0</v>
      </c>
      <c r="I27" s="463">
        <v>0.08339999999998327</v>
      </c>
      <c r="J27" s="462">
        <v>17.233299999999872</v>
      </c>
      <c r="K27" s="462">
        <v>223.13</v>
      </c>
      <c r="L27" s="463">
        <v>-205.89670000000012</v>
      </c>
      <c r="M27" s="385"/>
      <c r="N27" s="385"/>
    </row>
    <row r="28" spans="1:14" s="46" customFormat="1" ht="15" customHeight="1">
      <c r="A28" s="170" t="s">
        <v>95</v>
      </c>
      <c r="B28" s="51" t="s">
        <v>96</v>
      </c>
      <c r="C28" s="171" t="s">
        <v>97</v>
      </c>
      <c r="D28" s="462">
        <v>166.79</v>
      </c>
      <c r="E28" s="462">
        <v>173.58</v>
      </c>
      <c r="F28" s="463">
        <v>-6.7900000000000205</v>
      </c>
      <c r="G28" s="462">
        <v>0</v>
      </c>
      <c r="H28" s="462">
        <v>0</v>
      </c>
      <c r="I28" s="463">
        <v>0</v>
      </c>
      <c r="J28" s="462">
        <v>0.18240000000000123</v>
      </c>
      <c r="K28" s="462">
        <v>9.76</v>
      </c>
      <c r="L28" s="463">
        <v>-9.577599999999999</v>
      </c>
      <c r="M28" s="385"/>
      <c r="N28" s="385"/>
    </row>
    <row r="29" spans="1:14" s="380" customFormat="1" ht="15" customHeight="1">
      <c r="A29" s="164" t="s">
        <v>98</v>
      </c>
      <c r="B29" s="165" t="s">
        <v>99</v>
      </c>
      <c r="C29" s="166" t="s">
        <v>100</v>
      </c>
      <c r="D29" s="458">
        <v>3622.28</v>
      </c>
      <c r="E29" s="458">
        <v>4550.719999999999</v>
      </c>
      <c r="F29" s="459">
        <v>-928.4399999999991</v>
      </c>
      <c r="G29" s="458">
        <v>2.248200000000029</v>
      </c>
      <c r="H29" s="458">
        <v>27.25</v>
      </c>
      <c r="I29" s="459">
        <v>-25.00179999999997</v>
      </c>
      <c r="J29" s="458">
        <v>2.933499999999981</v>
      </c>
      <c r="K29" s="458">
        <v>523.46</v>
      </c>
      <c r="L29" s="459">
        <v>-520.5265</v>
      </c>
      <c r="M29" s="383"/>
      <c r="N29" s="383"/>
    </row>
    <row r="30" spans="1:14" s="46" customFormat="1" ht="15" customHeight="1">
      <c r="A30" s="170" t="s">
        <v>101</v>
      </c>
      <c r="B30" s="51" t="s">
        <v>102</v>
      </c>
      <c r="C30" s="171" t="s">
        <v>30</v>
      </c>
      <c r="D30" s="462">
        <v>14.69</v>
      </c>
      <c r="E30" s="462">
        <v>15.01</v>
      </c>
      <c r="F30" s="463">
        <v>-0.3200000000000003</v>
      </c>
      <c r="G30" s="478">
        <v>0.011900000000000688</v>
      </c>
      <c r="H30" s="462">
        <v>0.57</v>
      </c>
      <c r="I30" s="463">
        <v>-0.5580999999999993</v>
      </c>
      <c r="J30" s="462">
        <v>0</v>
      </c>
      <c r="K30" s="462">
        <v>0</v>
      </c>
      <c r="L30" s="463">
        <v>0</v>
      </c>
      <c r="M30" s="385"/>
      <c r="N30" s="385"/>
    </row>
    <row r="31" spans="1:14" s="46" customFormat="1" ht="15" customHeight="1">
      <c r="A31" s="170" t="s">
        <v>103</v>
      </c>
      <c r="B31" s="51" t="s">
        <v>104</v>
      </c>
      <c r="C31" s="171" t="s">
        <v>105</v>
      </c>
      <c r="D31" s="462">
        <v>61.71</v>
      </c>
      <c r="E31" s="462">
        <v>59.84</v>
      </c>
      <c r="F31" s="463">
        <v>1.8699999999999974</v>
      </c>
      <c r="G31" s="462">
        <v>0</v>
      </c>
      <c r="H31" s="462">
        <v>2.16</v>
      </c>
      <c r="I31" s="463">
        <v>-2.16</v>
      </c>
      <c r="J31" s="462">
        <v>0</v>
      </c>
      <c r="K31" s="462">
        <v>0</v>
      </c>
      <c r="L31" s="463">
        <v>0</v>
      </c>
      <c r="M31" s="385"/>
      <c r="N31" s="385"/>
    </row>
    <row r="32" spans="1:14" s="46" customFormat="1" ht="15" customHeight="1">
      <c r="A32" s="170" t="s">
        <v>106</v>
      </c>
      <c r="B32" s="51" t="s">
        <v>107</v>
      </c>
      <c r="C32" s="171" t="s">
        <v>108</v>
      </c>
      <c r="D32" s="462">
        <v>7.46</v>
      </c>
      <c r="E32" s="462">
        <v>7.86</v>
      </c>
      <c r="F32" s="463">
        <v>-0.40000000000000036</v>
      </c>
      <c r="G32" s="462">
        <v>0</v>
      </c>
      <c r="H32" s="462">
        <v>0.2</v>
      </c>
      <c r="I32" s="463">
        <v>-0.2</v>
      </c>
      <c r="J32" s="462">
        <v>0</v>
      </c>
      <c r="K32" s="462">
        <v>0</v>
      </c>
      <c r="L32" s="463">
        <v>0</v>
      </c>
      <c r="M32" s="385"/>
      <c r="N32" s="385"/>
    </row>
    <row r="33" spans="1:14" s="46" customFormat="1" ht="15" customHeight="1">
      <c r="A33" s="170" t="s">
        <v>109</v>
      </c>
      <c r="B33" s="51" t="s">
        <v>110</v>
      </c>
      <c r="C33" s="171" t="s">
        <v>111</v>
      </c>
      <c r="D33" s="462">
        <v>299.68</v>
      </c>
      <c r="E33" s="462">
        <v>326.83000000000004</v>
      </c>
      <c r="F33" s="463">
        <v>-27.150000000000034</v>
      </c>
      <c r="G33" s="462">
        <v>0</v>
      </c>
      <c r="H33" s="462">
        <v>0.3</v>
      </c>
      <c r="I33" s="463">
        <v>-0.3</v>
      </c>
      <c r="J33" s="462">
        <v>0.15449999999998454</v>
      </c>
      <c r="K33" s="462">
        <v>13.509999999999998</v>
      </c>
      <c r="L33" s="463">
        <v>-13.355500000000013</v>
      </c>
      <c r="M33" s="385"/>
      <c r="N33" s="385"/>
    </row>
    <row r="34" spans="1:14" s="46" customFormat="1" ht="15" customHeight="1">
      <c r="A34" s="170" t="s">
        <v>135</v>
      </c>
      <c r="B34" s="51" t="s">
        <v>136</v>
      </c>
      <c r="C34" s="171" t="s">
        <v>137</v>
      </c>
      <c r="D34" s="462">
        <v>1816.59</v>
      </c>
      <c r="E34" s="462">
        <v>2527.64</v>
      </c>
      <c r="F34" s="463">
        <v>-711.05</v>
      </c>
      <c r="G34" s="462">
        <v>2.1010000000001128</v>
      </c>
      <c r="H34" s="462">
        <v>23.8</v>
      </c>
      <c r="I34" s="463">
        <v>-21.698999999999888</v>
      </c>
      <c r="J34" s="462">
        <v>2.282799999999952</v>
      </c>
      <c r="K34" s="462">
        <v>370.38</v>
      </c>
      <c r="L34" s="463">
        <v>-368.09720000000004</v>
      </c>
      <c r="M34" s="385"/>
      <c r="N34" s="385"/>
    </row>
    <row r="35" spans="1:14" s="46" customFormat="1" ht="15" customHeight="1">
      <c r="A35" s="170" t="s">
        <v>143</v>
      </c>
      <c r="B35" s="51" t="s">
        <v>144</v>
      </c>
      <c r="C35" s="171" t="s">
        <v>145</v>
      </c>
      <c r="D35" s="462">
        <v>1422.16</v>
      </c>
      <c r="E35" s="462">
        <v>1613.54</v>
      </c>
      <c r="F35" s="463">
        <v>-191.37999999999988</v>
      </c>
      <c r="G35" s="462">
        <v>0.1352999999999156</v>
      </c>
      <c r="H35" s="462">
        <v>0.22</v>
      </c>
      <c r="I35" s="463">
        <v>-0.0847000000000844</v>
      </c>
      <c r="J35" s="462">
        <v>0.4962000000000444</v>
      </c>
      <c r="K35" s="462">
        <v>139.57</v>
      </c>
      <c r="L35" s="463">
        <v>-139.07379999999995</v>
      </c>
      <c r="M35" s="385"/>
      <c r="N35" s="385"/>
    </row>
    <row r="36" spans="1:14" s="46" customFormat="1" ht="15" customHeight="1">
      <c r="A36" s="170" t="s">
        <v>173</v>
      </c>
      <c r="B36" s="51" t="s">
        <v>174</v>
      </c>
      <c r="C36" s="171" t="s">
        <v>29</v>
      </c>
      <c r="D36" s="462">
        <v>68.82</v>
      </c>
      <c r="E36" s="462">
        <v>74.13</v>
      </c>
      <c r="F36" s="463">
        <v>-5.310000000000002</v>
      </c>
      <c r="G36" s="462">
        <v>0</v>
      </c>
      <c r="H36" s="462">
        <v>0</v>
      </c>
      <c r="I36" s="463">
        <v>0</v>
      </c>
      <c r="J36" s="462">
        <v>0.8826999999999998</v>
      </c>
      <c r="K36" s="462">
        <v>6.19</v>
      </c>
      <c r="L36" s="463">
        <v>-5.307300000000001</v>
      </c>
      <c r="M36" s="385"/>
      <c r="N36" s="385"/>
    </row>
    <row r="37" spans="1:14" s="46" customFormat="1" ht="15" customHeight="1">
      <c r="A37" s="170" t="s">
        <v>175</v>
      </c>
      <c r="B37" s="51" t="s">
        <v>176</v>
      </c>
      <c r="C37" s="171" t="s">
        <v>28</v>
      </c>
      <c r="D37" s="462">
        <v>1.94</v>
      </c>
      <c r="E37" s="462">
        <v>2</v>
      </c>
      <c r="F37" s="463">
        <v>-0.06000000000000005</v>
      </c>
      <c r="G37" s="462">
        <v>0</v>
      </c>
      <c r="H37" s="462">
        <v>0</v>
      </c>
      <c r="I37" s="463">
        <v>0</v>
      </c>
      <c r="J37" s="462">
        <v>0</v>
      </c>
      <c r="K37" s="462">
        <v>0.06</v>
      </c>
      <c r="L37" s="463">
        <v>-0.06</v>
      </c>
      <c r="M37" s="385"/>
      <c r="N37" s="385"/>
    </row>
    <row r="38" spans="1:14" s="46" customFormat="1" ht="15" customHeight="1">
      <c r="A38" s="170" t="s">
        <v>177</v>
      </c>
      <c r="B38" s="51" t="s">
        <v>178</v>
      </c>
      <c r="C38" s="171" t="s">
        <v>22</v>
      </c>
      <c r="D38" s="462">
        <v>82.02</v>
      </c>
      <c r="E38" s="462">
        <v>84.54</v>
      </c>
      <c r="F38" s="463">
        <v>-2.5200000000000102</v>
      </c>
      <c r="G38" s="462">
        <v>0</v>
      </c>
      <c r="H38" s="462">
        <v>49.4</v>
      </c>
      <c r="I38" s="463">
        <v>-49.4</v>
      </c>
      <c r="J38" s="462">
        <v>0</v>
      </c>
      <c r="K38" s="462">
        <v>0</v>
      </c>
      <c r="L38" s="463">
        <v>0</v>
      </c>
      <c r="M38" s="385"/>
      <c r="N38" s="385"/>
    </row>
    <row r="39" spans="1:14" s="46" customFormat="1" ht="15" customHeight="1">
      <c r="A39" s="170" t="s">
        <v>179</v>
      </c>
      <c r="B39" s="51" t="s">
        <v>180</v>
      </c>
      <c r="C39" s="171" t="s">
        <v>27</v>
      </c>
      <c r="D39" s="462">
        <v>246.26</v>
      </c>
      <c r="E39" s="462">
        <v>244.99</v>
      </c>
      <c r="F39" s="463">
        <v>1.2699999999999818</v>
      </c>
      <c r="G39" s="462">
        <v>0</v>
      </c>
      <c r="H39" s="462">
        <v>1.16</v>
      </c>
      <c r="I39" s="463">
        <v>-1.16</v>
      </c>
      <c r="J39" s="462">
        <v>0</v>
      </c>
      <c r="K39" s="462">
        <v>0</v>
      </c>
      <c r="L39" s="463">
        <v>0</v>
      </c>
      <c r="M39" s="385"/>
      <c r="N39" s="385"/>
    </row>
    <row r="40" spans="1:14" s="46" customFormat="1" ht="15" customHeight="1">
      <c r="A40" s="170" t="s">
        <v>181</v>
      </c>
      <c r="B40" s="51" t="s">
        <v>182</v>
      </c>
      <c r="C40" s="171" t="s">
        <v>183</v>
      </c>
      <c r="D40" s="462">
        <v>847.58</v>
      </c>
      <c r="E40" s="462">
        <v>847.95</v>
      </c>
      <c r="F40" s="463">
        <v>-0.37000000000000455</v>
      </c>
      <c r="G40" s="462">
        <v>0</v>
      </c>
      <c r="H40" s="462">
        <v>0</v>
      </c>
      <c r="I40" s="463">
        <v>0</v>
      </c>
      <c r="J40" s="462">
        <v>0</v>
      </c>
      <c r="K40" s="462">
        <v>0</v>
      </c>
      <c r="L40" s="463">
        <v>0</v>
      </c>
      <c r="M40" s="385"/>
      <c r="N40" s="385"/>
    </row>
    <row r="41" spans="1:14" s="46" customFormat="1" ht="15" customHeight="1">
      <c r="A41" s="170" t="s">
        <v>184</v>
      </c>
      <c r="B41" s="452" t="s">
        <v>185</v>
      </c>
      <c r="C41" s="171" t="s">
        <v>186</v>
      </c>
      <c r="D41" s="462">
        <v>0</v>
      </c>
      <c r="E41" s="462">
        <v>0</v>
      </c>
      <c r="F41" s="463">
        <v>0</v>
      </c>
      <c r="G41" s="462">
        <v>0</v>
      </c>
      <c r="H41" s="462">
        <v>0</v>
      </c>
      <c r="I41" s="463">
        <v>0</v>
      </c>
      <c r="J41" s="462">
        <v>0</v>
      </c>
      <c r="K41" s="462">
        <v>0</v>
      </c>
      <c r="L41" s="463">
        <v>0</v>
      </c>
      <c r="M41" s="385"/>
      <c r="N41" s="385"/>
    </row>
    <row r="42" spans="1:14" s="380" customFormat="1" ht="15" customHeight="1">
      <c r="A42" s="164">
        <v>3</v>
      </c>
      <c r="B42" s="165" t="s">
        <v>187</v>
      </c>
      <c r="C42" s="166" t="s">
        <v>188</v>
      </c>
      <c r="D42" s="458">
        <v>0</v>
      </c>
      <c r="E42" s="458">
        <v>0</v>
      </c>
      <c r="F42" s="459">
        <v>0</v>
      </c>
      <c r="G42" s="458">
        <v>0</v>
      </c>
      <c r="H42" s="458">
        <v>0</v>
      </c>
      <c r="I42" s="459">
        <v>0</v>
      </c>
      <c r="J42" s="458">
        <v>0</v>
      </c>
      <c r="K42" s="458">
        <v>0</v>
      </c>
      <c r="L42" s="459">
        <v>0</v>
      </c>
      <c r="M42" s="383"/>
      <c r="N42" s="383"/>
    </row>
    <row r="43" spans="1:14" s="46" customFormat="1" ht="15" customHeight="1">
      <c r="A43" s="170" t="s">
        <v>189</v>
      </c>
      <c r="B43" s="452" t="s">
        <v>190</v>
      </c>
      <c r="C43" s="171" t="s">
        <v>191</v>
      </c>
      <c r="D43" s="462">
        <v>0</v>
      </c>
      <c r="E43" s="462"/>
      <c r="F43" s="463">
        <v>0</v>
      </c>
      <c r="G43" s="462">
        <v>0</v>
      </c>
      <c r="H43" s="462"/>
      <c r="I43" s="463">
        <v>0</v>
      </c>
      <c r="J43" s="462">
        <v>0</v>
      </c>
      <c r="K43" s="462"/>
      <c r="L43" s="463">
        <v>0</v>
      </c>
      <c r="M43" s="385"/>
      <c r="N43" s="385"/>
    </row>
    <row r="44" spans="1:14" s="46" customFormat="1" ht="15" customHeight="1">
      <c r="A44" s="170" t="s">
        <v>192</v>
      </c>
      <c r="B44" s="452" t="s">
        <v>193</v>
      </c>
      <c r="C44" s="171" t="s">
        <v>194</v>
      </c>
      <c r="D44" s="462">
        <v>0</v>
      </c>
      <c r="E44" s="462"/>
      <c r="F44" s="463">
        <v>0</v>
      </c>
      <c r="G44" s="462">
        <v>0</v>
      </c>
      <c r="H44" s="462"/>
      <c r="I44" s="463">
        <v>0</v>
      </c>
      <c r="J44" s="462">
        <v>0</v>
      </c>
      <c r="K44" s="462"/>
      <c r="L44" s="463">
        <v>0</v>
      </c>
      <c r="M44" s="385"/>
      <c r="N44" s="385"/>
    </row>
    <row r="45" spans="1:14" s="46" customFormat="1" ht="15" customHeight="1">
      <c r="A45" s="453" t="s">
        <v>195</v>
      </c>
      <c r="B45" s="454" t="s">
        <v>196</v>
      </c>
      <c r="C45" s="455" t="s">
        <v>197</v>
      </c>
      <c r="D45" s="464">
        <v>0</v>
      </c>
      <c r="E45" s="464"/>
      <c r="F45" s="465">
        <v>0</v>
      </c>
      <c r="G45" s="464">
        <v>0</v>
      </c>
      <c r="H45" s="464"/>
      <c r="I45" s="465">
        <v>0</v>
      </c>
      <c r="J45" s="464">
        <v>0</v>
      </c>
      <c r="K45" s="464"/>
      <c r="L45" s="465">
        <v>0</v>
      </c>
      <c r="M45" s="385"/>
      <c r="N45" s="385"/>
    </row>
    <row r="46" spans="1:12" ht="13.5" customHeight="1">
      <c r="A46" s="493" t="s">
        <v>458</v>
      </c>
      <c r="B46" s="493"/>
      <c r="C46" s="493"/>
      <c r="D46" s="180"/>
      <c r="E46" s="121"/>
      <c r="F46" s="567"/>
      <c r="G46" s="567"/>
      <c r="H46" s="214"/>
      <c r="I46" s="517" t="s">
        <v>483</v>
      </c>
      <c r="J46" s="517"/>
      <c r="K46" s="517"/>
      <c r="L46" s="517"/>
    </row>
    <row r="47" spans="1:12" ht="12.75" customHeight="1">
      <c r="A47" s="220"/>
      <c r="B47" s="220" t="s">
        <v>474</v>
      </c>
      <c r="C47" s="220"/>
      <c r="D47" s="124"/>
      <c r="E47" s="124"/>
      <c r="F47" s="568"/>
      <c r="G47" s="568"/>
      <c r="H47" s="216"/>
      <c r="I47" s="490" t="s">
        <v>444</v>
      </c>
      <c r="J47" s="490"/>
      <c r="K47" s="490"/>
      <c r="L47" s="490"/>
    </row>
    <row r="48" spans="1:12" ht="12.75" customHeight="1">
      <c r="A48" s="490" t="s">
        <v>475</v>
      </c>
      <c r="B48" s="490"/>
      <c r="C48" s="490"/>
      <c r="D48" s="124"/>
      <c r="E48" s="124"/>
      <c r="F48" s="48"/>
      <c r="G48" s="492"/>
      <c r="H48" s="492"/>
      <c r="I48" s="492"/>
      <c r="J48" s="492"/>
      <c r="K48" s="492"/>
      <c r="L48" s="492"/>
    </row>
    <row r="49" spans="1:3" ht="89.25">
      <c r="A49" s="468"/>
      <c r="B49" s="591" t="s">
        <v>479</v>
      </c>
      <c r="C49" s="468"/>
    </row>
    <row r="50" spans="10:14" ht="12.75">
      <c r="J50" s="15"/>
      <c r="K50" s="15"/>
      <c r="L50" s="15"/>
      <c r="M50" s="15"/>
      <c r="N50" s="15"/>
    </row>
    <row r="51" spans="10:14" ht="12.75">
      <c r="J51" s="17"/>
      <c r="K51" s="17"/>
      <c r="L51" s="17"/>
      <c r="M51" s="17"/>
      <c r="N51" s="17"/>
    </row>
    <row r="52" spans="10:14" ht="12.75">
      <c r="J52" s="17"/>
      <c r="K52" s="17"/>
      <c r="L52" s="17"/>
      <c r="M52" s="17"/>
      <c r="N52" s="17"/>
    </row>
    <row r="54" spans="1:7" s="48" customFormat="1" ht="12.75">
      <c r="A54" s="142"/>
      <c r="C54" s="307"/>
      <c r="D54" s="274"/>
      <c r="E54" s="274"/>
      <c r="F54" s="274"/>
      <c r="G54" s="274"/>
    </row>
    <row r="55" spans="1:7" s="48" customFormat="1" ht="12.75">
      <c r="A55" s="142"/>
      <c r="C55" s="307"/>
      <c r="D55" s="274"/>
      <c r="E55" s="274"/>
      <c r="F55" s="274"/>
      <c r="G55" s="274"/>
    </row>
    <row r="56" spans="1:7" s="48" customFormat="1" ht="12.75">
      <c r="A56" s="142"/>
      <c r="C56" s="307"/>
      <c r="D56" s="274"/>
      <c r="E56" s="274"/>
      <c r="F56" s="274"/>
      <c r="G56" s="274"/>
    </row>
    <row r="57" spans="1:7" s="48" customFormat="1" ht="12.75">
      <c r="A57" s="142"/>
      <c r="C57" s="307"/>
      <c r="D57" s="274"/>
      <c r="E57" s="274"/>
      <c r="F57" s="274"/>
      <c r="G57" s="274"/>
    </row>
    <row r="58" spans="1:7" s="48" customFormat="1" ht="12.75">
      <c r="A58" s="142"/>
      <c r="C58" s="307"/>
      <c r="D58" s="274"/>
      <c r="E58" s="274"/>
      <c r="F58" s="274"/>
      <c r="G58" s="274"/>
    </row>
    <row r="59" spans="1:7" s="48" customFormat="1" ht="12.75">
      <c r="A59" s="142"/>
      <c r="D59" s="274"/>
      <c r="E59" s="274"/>
      <c r="F59" s="274"/>
      <c r="G59" s="274"/>
    </row>
  </sheetData>
  <sheetProtection/>
  <mergeCells count="23">
    <mergeCell ref="D1:J1"/>
    <mergeCell ref="D2:J2"/>
    <mergeCell ref="D3:J3"/>
    <mergeCell ref="D4:J4"/>
    <mergeCell ref="D5:K5"/>
    <mergeCell ref="K6:L6"/>
    <mergeCell ref="A7:A9"/>
    <mergeCell ref="B7:B9"/>
    <mergeCell ref="C7:C9"/>
    <mergeCell ref="D7:F7"/>
    <mergeCell ref="G7:L7"/>
    <mergeCell ref="D8:D9"/>
    <mergeCell ref="E8:E9"/>
    <mergeCell ref="F8:F9"/>
    <mergeCell ref="J8:L8"/>
    <mergeCell ref="I47:L47"/>
    <mergeCell ref="A48:C48"/>
    <mergeCell ref="G48:I48"/>
    <mergeCell ref="J48:L48"/>
    <mergeCell ref="A46:C46"/>
    <mergeCell ref="F46:G46"/>
    <mergeCell ref="F47:G47"/>
    <mergeCell ref="I46:L46"/>
  </mergeCells>
  <printOptions/>
  <pageMargins left="1.354330709" right="0.907480315" top="0.28" bottom="0.17" header="0.28" footer="0.18"/>
  <pageSetup firstPageNumber="19" useFirstPageNumber="1" horizontalDpi="600" verticalDpi="600" orientation="landscape" paperSize="8" scale="95"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L27" sqref="L27"/>
    </sheetView>
  </sheetViews>
  <sheetFormatPr defaultColWidth="9.140625" defaultRowHeight="12.75"/>
  <cols>
    <col min="1" max="1" width="49.8515625" style="72" customWidth="1"/>
    <col min="2" max="2" width="7.7109375" style="72" customWidth="1"/>
    <col min="3" max="3" width="10.421875" style="72" customWidth="1"/>
    <col min="4" max="16384" width="9.140625" style="72" customWidth="1"/>
  </cols>
  <sheetData>
    <row r="2" spans="1:4" ht="14.25">
      <c r="A2" s="576" t="s">
        <v>358</v>
      </c>
      <c r="B2" s="576"/>
      <c r="C2" s="576"/>
      <c r="D2" s="576"/>
    </row>
    <row r="4" spans="1:5" ht="15" customHeight="1">
      <c r="A4" s="574" t="s">
        <v>337</v>
      </c>
      <c r="B4" s="574" t="s">
        <v>360</v>
      </c>
      <c r="C4" s="574" t="s">
        <v>338</v>
      </c>
      <c r="D4" s="574" t="s">
        <v>359</v>
      </c>
      <c r="E4" s="73"/>
    </row>
    <row r="5" spans="1:5" ht="15" customHeight="1">
      <c r="A5" s="575"/>
      <c r="B5" s="575"/>
      <c r="C5" s="575"/>
      <c r="D5" s="575"/>
      <c r="E5" s="73"/>
    </row>
    <row r="6" spans="1:6" ht="15">
      <c r="A6" s="85" t="s">
        <v>339</v>
      </c>
      <c r="B6" s="86"/>
      <c r="C6" s="412">
        <f>C7+C12</f>
        <v>32541.179800000013</v>
      </c>
      <c r="D6" s="317">
        <f>D7+D12</f>
        <v>100</v>
      </c>
      <c r="E6" s="73"/>
      <c r="F6" s="82"/>
    </row>
    <row r="7" spans="1:6" ht="15">
      <c r="A7" s="68" t="s">
        <v>340</v>
      </c>
      <c r="B7" s="205" t="s">
        <v>47</v>
      </c>
      <c r="C7" s="413">
        <f>VLOOKUP(B7,'11-CoCau'!$C$13:$D$50,2,0)</f>
        <v>25645.17250000001</v>
      </c>
      <c r="D7" s="318">
        <f>VLOOKUP(B7,'11-CoCau'!$C$13:$E$50,3,0)</f>
        <v>78.81</v>
      </c>
      <c r="E7" s="73"/>
      <c r="F7" s="82"/>
    </row>
    <row r="8" spans="1:6" ht="15">
      <c r="A8" s="69" t="s">
        <v>341</v>
      </c>
      <c r="B8" s="206" t="s">
        <v>50</v>
      </c>
      <c r="C8" s="413">
        <f>VLOOKUP(B8,'11-CoCau'!$C$13:$D$50,2,0)</f>
        <v>22668.80980000001</v>
      </c>
      <c r="D8" s="318">
        <f>VLOOKUP(B8,'11-CoCau'!$C$13:$E$50,3,0)</f>
        <v>69.66</v>
      </c>
      <c r="E8" s="73"/>
      <c r="F8" s="82"/>
    </row>
    <row r="9" spans="1:5" ht="15">
      <c r="A9" s="69" t="s">
        <v>342</v>
      </c>
      <c r="B9" s="206" t="s">
        <v>72</v>
      </c>
      <c r="C9" s="413">
        <f>VLOOKUP(B9,'11-CoCau'!$C$13:$D$50,2,0)</f>
        <v>1470.3121999999998</v>
      </c>
      <c r="D9" s="318">
        <f>VLOOKUP(B9,'11-CoCau'!$C$13:$E$50,3,0)</f>
        <v>4.52</v>
      </c>
      <c r="E9" s="73"/>
    </row>
    <row r="10" spans="1:5" ht="15">
      <c r="A10" s="69" t="s">
        <v>343</v>
      </c>
      <c r="B10" s="206" t="s">
        <v>23</v>
      </c>
      <c r="C10" s="413">
        <f>VLOOKUP(B10,'11-CoCau'!$C$13:$D$50,2,0)</f>
        <v>997.2611000000002</v>
      </c>
      <c r="D10" s="318">
        <f>VLOOKUP(B10,'11-CoCau'!$C$13:$E$50,3,0)</f>
        <v>3.06</v>
      </c>
      <c r="E10" s="73"/>
    </row>
    <row r="11" spans="1:5" ht="15">
      <c r="A11" s="69" t="s">
        <v>344</v>
      </c>
      <c r="B11" s="206" t="s">
        <v>5</v>
      </c>
      <c r="C11" s="413">
        <f>VLOOKUP(B11,'11-CoCau'!$C$13:$D$50,2,0)</f>
        <v>508.7894</v>
      </c>
      <c r="D11" s="318">
        <f>VLOOKUP(B11,'11-CoCau'!$C$13:$E$50,3,0)</f>
        <v>1.56</v>
      </c>
      <c r="E11" s="73"/>
    </row>
    <row r="12" spans="1:5" ht="15">
      <c r="A12" s="68" t="s">
        <v>345</v>
      </c>
      <c r="B12" s="205" t="s">
        <v>90</v>
      </c>
      <c r="C12" s="413">
        <f>VLOOKUP(B12,'11-CoCau'!$C$13:$D$50,2,0)</f>
        <v>6896.007299999999</v>
      </c>
      <c r="D12" s="318">
        <f>VLOOKUP(B12,'11-CoCau'!$C$13:$E$50,3,0)</f>
        <v>21.19</v>
      </c>
      <c r="E12" s="73"/>
    </row>
    <row r="13" spans="1:5" ht="15">
      <c r="A13" s="69" t="s">
        <v>346</v>
      </c>
      <c r="B13" s="205" t="s">
        <v>92</v>
      </c>
      <c r="C13" s="413">
        <f>VLOOKUP(B13,'11-CoCau'!$C$13:$D$50,2,0)</f>
        <v>2027.1069</v>
      </c>
      <c r="D13" s="318">
        <f>VLOOKUP(B13,'11-CoCau'!$C$13:$E$50,3,0)</f>
        <v>6.23</v>
      </c>
      <c r="E13" s="73"/>
    </row>
    <row r="14" spans="1:5" ht="15">
      <c r="A14" s="69" t="s">
        <v>347</v>
      </c>
      <c r="B14" s="205" t="s">
        <v>100</v>
      </c>
      <c r="C14" s="413">
        <f>VLOOKUP(B14,'11-CoCau'!$C$13:$D$50,2,0)</f>
        <v>3622.2775</v>
      </c>
      <c r="D14" s="318">
        <f>VLOOKUP(B14,'11-CoCau'!$C$13:$E$50,3,0)</f>
        <v>11.13</v>
      </c>
      <c r="E14" s="73"/>
    </row>
    <row r="15" spans="1:5" ht="15">
      <c r="A15" s="69" t="s">
        <v>348</v>
      </c>
      <c r="B15" s="67" t="s">
        <v>29</v>
      </c>
      <c r="C15" s="413">
        <f>VLOOKUP(B15,'11-CoCau'!$C$13:$D$50,2,0)</f>
        <v>68.82</v>
      </c>
      <c r="D15" s="318">
        <f>VLOOKUP(B15,'11-CoCau'!$C$13:$E$50,3,0)</f>
        <v>0.21</v>
      </c>
      <c r="E15" s="73"/>
    </row>
    <row r="16" spans="1:5" ht="15">
      <c r="A16" s="69" t="s">
        <v>349</v>
      </c>
      <c r="B16" s="67" t="s">
        <v>28</v>
      </c>
      <c r="C16" s="414">
        <f>VLOOKUP(B16,'11-CoCau'!$C$13:$D$50,2,0)</f>
        <v>1.9392999999999998</v>
      </c>
      <c r="D16" s="318">
        <f>VLOOKUP(B16,'11-CoCau'!$C$13:$E$50,3,0)</f>
        <v>0.01</v>
      </c>
      <c r="E16" s="73"/>
    </row>
    <row r="17" spans="1:5" ht="15">
      <c r="A17" s="69" t="s">
        <v>350</v>
      </c>
      <c r="B17" s="67" t="s">
        <v>22</v>
      </c>
      <c r="C17" s="413">
        <f>VLOOKUP(B17,'11-CoCau'!$C$13:$D$50,2,0)</f>
        <v>82.02289999999999</v>
      </c>
      <c r="D17" s="318">
        <f>VLOOKUP(B17,'11-CoCau'!$C$13:$E$50,3,0)</f>
        <v>0.25</v>
      </c>
      <c r="E17" s="73"/>
    </row>
    <row r="18" spans="1:5" ht="15">
      <c r="A18" s="69" t="s">
        <v>351</v>
      </c>
      <c r="B18" s="67" t="s">
        <v>27</v>
      </c>
      <c r="C18" s="413">
        <f>VLOOKUP(B18,'11-CoCau'!$C$13:$D$50,2,0)</f>
        <v>246.26180000000002</v>
      </c>
      <c r="D18" s="318">
        <f>VLOOKUP(B18,'11-CoCau'!$C$13:$E$50,3,0)</f>
        <v>0.76</v>
      </c>
      <c r="E18" s="73"/>
    </row>
    <row r="19" spans="1:5" ht="15">
      <c r="A19" s="69" t="s">
        <v>352</v>
      </c>
      <c r="B19" s="67" t="s">
        <v>183</v>
      </c>
      <c r="C19" s="413">
        <f>VLOOKUP(B19,'11-CoCau'!$C$13:$D$50,2,0)</f>
        <v>847.5789</v>
      </c>
      <c r="D19" s="318">
        <f>VLOOKUP(B19,'11-CoCau'!$C$13:$E$50,3,0)</f>
        <v>2.6</v>
      </c>
      <c r="E19" s="73"/>
    </row>
    <row r="20" spans="1:5" ht="15">
      <c r="A20" s="69" t="s">
        <v>353</v>
      </c>
      <c r="B20" s="67" t="s">
        <v>186</v>
      </c>
      <c r="C20" s="413">
        <f>VLOOKUP(B20,'11-CoCau'!$C$13:$D$50,2,0)</f>
        <v>0</v>
      </c>
      <c r="D20" s="318">
        <f>VLOOKUP(B20,'11-CoCau'!$C$13:$E$50,3,0)</f>
        <v>0</v>
      </c>
      <c r="E20" s="73"/>
    </row>
    <row r="21" spans="1:5" ht="15">
      <c r="A21" s="68" t="s">
        <v>354</v>
      </c>
      <c r="B21" s="205" t="s">
        <v>188</v>
      </c>
      <c r="C21" s="413">
        <f>VLOOKUP(B21,'11-CoCau'!$C$13:$D$50,2,0)</f>
        <v>0</v>
      </c>
      <c r="D21" s="318">
        <f>VLOOKUP(B21,'11-CoCau'!$C$13:$E$50,3,0)</f>
        <v>0</v>
      </c>
      <c r="E21" s="73"/>
    </row>
    <row r="22" spans="1:5" ht="15">
      <c r="A22" s="69" t="s">
        <v>355</v>
      </c>
      <c r="B22" s="205" t="s">
        <v>191</v>
      </c>
      <c r="C22" s="413">
        <f>VLOOKUP(B22,'11-CoCau'!$C$13:$D$50,2,0)</f>
        <v>0</v>
      </c>
      <c r="D22" s="318">
        <f>VLOOKUP(B22,'11-CoCau'!$C$13:$E$50,3,0)</f>
        <v>0</v>
      </c>
      <c r="E22" s="73"/>
    </row>
    <row r="23" spans="1:5" ht="15">
      <c r="A23" s="69" t="s">
        <v>356</v>
      </c>
      <c r="B23" s="205" t="s">
        <v>194</v>
      </c>
      <c r="C23" s="413">
        <f>VLOOKUP(B23,'11-CoCau'!$C$13:$D$50,2,0)</f>
        <v>0</v>
      </c>
      <c r="D23" s="318">
        <f>VLOOKUP(B23,'11-CoCau'!$C$13:$E$50,3,0)</f>
        <v>0</v>
      </c>
      <c r="E23" s="73"/>
    </row>
    <row r="24" spans="1:5" ht="15">
      <c r="A24" s="70" t="s">
        <v>357</v>
      </c>
      <c r="B24" s="207" t="s">
        <v>197</v>
      </c>
      <c r="C24" s="415">
        <f>VLOOKUP(B24,'11-CoCau'!$C$13:$D$50,2,0)</f>
        <v>0</v>
      </c>
      <c r="D24" s="319">
        <f>VLOOKUP(B24,'11-CoCau'!$C$13:$E$50,3,0)</f>
        <v>0</v>
      </c>
      <c r="E24" s="73"/>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PageLayoutView="0" workbookViewId="0" topLeftCell="A1">
      <selection activeCell="E32" sqref="E32"/>
    </sheetView>
  </sheetViews>
  <sheetFormatPr defaultColWidth="9.140625" defaultRowHeight="12.75"/>
  <cols>
    <col min="1" max="1" width="54.140625" style="72" customWidth="1"/>
    <col min="2" max="2" width="7.7109375" style="72" customWidth="1"/>
    <col min="3" max="3" width="10.140625" style="72" bestFit="1" customWidth="1"/>
    <col min="4" max="4" width="9.140625" style="72" customWidth="1"/>
    <col min="5" max="5" width="10.140625" style="72" bestFit="1" customWidth="1"/>
    <col min="6" max="16384" width="9.140625" style="72" customWidth="1"/>
  </cols>
  <sheetData>
    <row r="2" spans="1:7" ht="14.25">
      <c r="A2" s="576" t="s">
        <v>378</v>
      </c>
      <c r="B2" s="576"/>
      <c r="C2" s="576"/>
      <c r="D2" s="576"/>
      <c r="E2" s="576"/>
      <c r="F2" s="576"/>
      <c r="G2" s="576"/>
    </row>
    <row r="4" spans="1:7" ht="14.25">
      <c r="A4" s="577" t="s">
        <v>361</v>
      </c>
      <c r="B4" s="578" t="s">
        <v>379</v>
      </c>
      <c r="C4" s="577" t="s">
        <v>338</v>
      </c>
      <c r="D4" s="577" t="s">
        <v>359</v>
      </c>
      <c r="E4" s="577" t="s">
        <v>362</v>
      </c>
      <c r="F4" s="577"/>
      <c r="G4" s="577"/>
    </row>
    <row r="5" spans="1:7" ht="42.75">
      <c r="A5" s="577"/>
      <c r="B5" s="579"/>
      <c r="C5" s="577"/>
      <c r="D5" s="577"/>
      <c r="E5" s="87" t="s">
        <v>46</v>
      </c>
      <c r="F5" s="87" t="s">
        <v>89</v>
      </c>
      <c r="G5" s="87" t="s">
        <v>363</v>
      </c>
    </row>
    <row r="6" spans="1:9" ht="14.25">
      <c r="A6" s="78" t="s">
        <v>364</v>
      </c>
      <c r="B6" s="78"/>
      <c r="C6" s="320">
        <f>SUM(C7:C8)+C13+C14+C15</f>
        <v>30605.348000000005</v>
      </c>
      <c r="D6" s="320">
        <f>C6/(C6+C16)*100</f>
        <v>94.05113209816689</v>
      </c>
      <c r="E6" s="321">
        <f>E7+E8+E13+E14+E15</f>
        <v>25525.283900000006</v>
      </c>
      <c r="F6" s="321">
        <f>F7+F8+F13+F14+F15</f>
        <v>5080.064100000001</v>
      </c>
      <c r="G6" s="321">
        <f>G7+G8+G13+G14+G15</f>
        <v>0</v>
      </c>
      <c r="I6" s="82"/>
    </row>
    <row r="7" spans="1:9" ht="15">
      <c r="A7" s="75" t="s">
        <v>365</v>
      </c>
      <c r="B7" s="75" t="s">
        <v>4</v>
      </c>
      <c r="C7" s="322">
        <f>'11-CoCau'!F12</f>
        <v>25328.924900000005</v>
      </c>
      <c r="D7" s="322">
        <f>C7/($C$6+$C$16)*100</f>
        <v>77.83652914760025</v>
      </c>
      <c r="E7" s="323">
        <f>'11-CoCau'!F13</f>
        <v>23312.691300000006</v>
      </c>
      <c r="F7" s="323">
        <f>'11-CoCau'!F26</f>
        <v>2016.2336</v>
      </c>
      <c r="G7" s="323">
        <f>'11-CoCau'!D43</f>
        <v>0</v>
      </c>
      <c r="I7" s="82"/>
    </row>
    <row r="8" spans="1:7" ht="15">
      <c r="A8" s="75" t="s">
        <v>366</v>
      </c>
      <c r="B8" s="75" t="s">
        <v>380</v>
      </c>
      <c r="C8" s="322">
        <f>SUM(C9:C12)</f>
        <v>5074.580199999999</v>
      </c>
      <c r="D8" s="322">
        <f aca="true" t="shared" si="0" ref="D8:D19">C8/($C$6+$C$16)*100</f>
        <v>15.594333798555143</v>
      </c>
      <c r="E8" s="323">
        <f>SUM(E9:E12)</f>
        <v>2117.2774</v>
      </c>
      <c r="F8" s="323">
        <f>SUM(F9:F12)</f>
        <v>2957.3028000000004</v>
      </c>
      <c r="G8" s="323">
        <f>SUM(G9:G12)</f>
        <v>0</v>
      </c>
    </row>
    <row r="9" spans="1:7" ht="15">
      <c r="A9" s="75" t="s">
        <v>367</v>
      </c>
      <c r="B9" s="75" t="s">
        <v>6</v>
      </c>
      <c r="C9" s="322">
        <f>'11-CoCau'!H12</f>
        <v>4096.3723</v>
      </c>
      <c r="D9" s="322">
        <f t="shared" si="0"/>
        <v>12.58827222976101</v>
      </c>
      <c r="E9" s="323">
        <f>'11-CoCau'!H13</f>
        <v>1943.1143</v>
      </c>
      <c r="F9" s="323">
        <f>'11-CoCau'!H26</f>
        <v>2153.2580000000003</v>
      </c>
      <c r="G9" s="323">
        <f>'11-CoCau'!F43</f>
        <v>0</v>
      </c>
    </row>
    <row r="10" spans="1:7" ht="15">
      <c r="A10" s="75" t="s">
        <v>368</v>
      </c>
      <c r="B10" s="75" t="s">
        <v>11</v>
      </c>
      <c r="C10" s="322">
        <f>'11-CoCau'!J12</f>
        <v>299.27</v>
      </c>
      <c r="D10" s="322">
        <f t="shared" si="0"/>
        <v>0.9196654879734876</v>
      </c>
      <c r="E10" s="323">
        <f>'11-CoCau'!J13</f>
        <v>144.4056</v>
      </c>
      <c r="F10" s="323">
        <f>'11-CoCau'!J26</f>
        <v>154.86440000000002</v>
      </c>
      <c r="G10" s="323">
        <f>'11-CoCau'!J43</f>
        <v>0</v>
      </c>
    </row>
    <row r="11" spans="1:7" ht="15">
      <c r="A11" s="75" t="s">
        <v>369</v>
      </c>
      <c r="B11" s="75" t="s">
        <v>13</v>
      </c>
      <c r="C11" s="322">
        <f>'11-CoCau'!L12</f>
        <v>678.9379</v>
      </c>
      <c r="D11" s="322">
        <f t="shared" si="0"/>
        <v>2.0863960808206463</v>
      </c>
      <c r="E11" s="323">
        <f>'11-CoCau'!L13</f>
        <v>29.7575</v>
      </c>
      <c r="F11" s="323">
        <f>'11-CoCau'!L26</f>
        <v>649.1804</v>
      </c>
      <c r="G11" s="323">
        <f>'11-CoCau'!L43</f>
        <v>0</v>
      </c>
    </row>
    <row r="12" spans="1:7" ht="15">
      <c r="A12" s="75" t="s">
        <v>370</v>
      </c>
      <c r="B12" s="75" t="s">
        <v>381</v>
      </c>
      <c r="C12" s="322">
        <f>'11-CoCau'!N12</f>
        <v>0</v>
      </c>
      <c r="D12" s="322">
        <f t="shared" si="0"/>
        <v>0</v>
      </c>
      <c r="E12" s="323">
        <f>'11-CoCau'!N13</f>
        <v>0</v>
      </c>
      <c r="F12" s="323">
        <f>'11-CoCau'!N26</f>
        <v>0</v>
      </c>
      <c r="G12" s="323">
        <f>'11-CoCau'!N43</f>
        <v>0</v>
      </c>
    </row>
    <row r="13" spans="1:7" ht="15">
      <c r="A13" s="75" t="s">
        <v>371</v>
      </c>
      <c r="B13" s="75" t="s">
        <v>382</v>
      </c>
      <c r="C13" s="322">
        <f>'11-CoCau'!P12+'11-CoCau'!R12</f>
        <v>53.65369999999999</v>
      </c>
      <c r="D13" s="322">
        <f t="shared" si="0"/>
        <v>0.1648793938319347</v>
      </c>
      <c r="E13" s="323">
        <f>'11-CoCau'!P13+'11-CoCau'!R13</f>
        <v>51.071799999999996</v>
      </c>
      <c r="F13" s="323">
        <f>'11-CoCau'!P26+'11-CoCau'!R26</f>
        <v>2.5819</v>
      </c>
      <c r="G13" s="323">
        <f>'11-CoCau'!P43+'11-CoCau'!R43</f>
        <v>0</v>
      </c>
    </row>
    <row r="14" spans="1:7" ht="15">
      <c r="A14" s="75" t="s">
        <v>372</v>
      </c>
      <c r="B14" s="75" t="s">
        <v>383</v>
      </c>
      <c r="C14" s="322">
        <f>'11-CoCau'!T12</f>
        <v>0</v>
      </c>
      <c r="D14" s="322">
        <f t="shared" si="0"/>
        <v>0</v>
      </c>
      <c r="E14" s="323">
        <f>'11-CoCau'!T13</f>
        <v>0</v>
      </c>
      <c r="F14" s="323">
        <f>'11-CoCau'!T26</f>
        <v>0</v>
      </c>
      <c r="G14" s="323">
        <f>'11-CoCau'!V43</f>
        <v>0</v>
      </c>
    </row>
    <row r="15" spans="1:7" ht="15">
      <c r="A15" s="75" t="s">
        <v>373</v>
      </c>
      <c r="B15" s="75" t="s">
        <v>3</v>
      </c>
      <c r="C15" s="322">
        <f>'11-CoCau'!V12</f>
        <v>148.1892</v>
      </c>
      <c r="D15" s="322">
        <f t="shared" si="0"/>
        <v>0.4553897581795727</v>
      </c>
      <c r="E15" s="323">
        <f>'11-CoCau'!V13</f>
        <v>44.24340000000001</v>
      </c>
      <c r="F15" s="323">
        <f>'11-CoCau'!V26</f>
        <v>103.94579999999999</v>
      </c>
      <c r="G15" s="323">
        <f>'11-CoCau'!V43</f>
        <v>0</v>
      </c>
    </row>
    <row r="16" spans="1:7" ht="14.25">
      <c r="A16" s="74" t="s">
        <v>374</v>
      </c>
      <c r="B16" s="74"/>
      <c r="C16" s="324">
        <f>SUM(C17:C19)</f>
        <v>1935.8318</v>
      </c>
      <c r="D16" s="324">
        <f>C16/(C6+C16)*100</f>
        <v>5.948867901833109</v>
      </c>
      <c r="E16" s="325">
        <f>SUM(E17:E19)</f>
        <v>119.88860000000001</v>
      </c>
      <c r="F16" s="325">
        <f>SUM(F17:F19)</f>
        <v>1815.9431999999997</v>
      </c>
      <c r="G16" s="325">
        <f>SUM(G17:G19)</f>
        <v>0</v>
      </c>
    </row>
    <row r="17" spans="1:7" ht="15">
      <c r="A17" s="75" t="s">
        <v>375</v>
      </c>
      <c r="B17" s="75" t="s">
        <v>7</v>
      </c>
      <c r="C17" s="322">
        <f>'11-CoCau'!X12</f>
        <v>1181.2679</v>
      </c>
      <c r="D17" s="322">
        <f t="shared" si="0"/>
        <v>3.6300709048047475</v>
      </c>
      <c r="E17" s="323">
        <f>'11-CoCau'!X13</f>
        <v>0.0567</v>
      </c>
      <c r="F17" s="323">
        <f>'11-CoCau'!X26</f>
        <v>1181.2112</v>
      </c>
      <c r="G17" s="323">
        <f>'11-CoCau'!X43</f>
        <v>0</v>
      </c>
    </row>
    <row r="18" spans="1:7" ht="15">
      <c r="A18" s="75" t="s">
        <v>376</v>
      </c>
      <c r="B18" s="75" t="s">
        <v>384</v>
      </c>
      <c r="C18" s="322">
        <f>'11-CoCau'!Z12</f>
        <v>123.68730000000001</v>
      </c>
      <c r="D18" s="322">
        <f t="shared" si="0"/>
        <v>0.3800947008073751</v>
      </c>
      <c r="E18" s="323">
        <f>'11-CoCau'!Z13</f>
        <v>119.8319</v>
      </c>
      <c r="F18" s="323">
        <f>'11-CoCau'!Z26</f>
        <v>3.8554000000000004</v>
      </c>
      <c r="G18" s="323">
        <f>'11-CoCau'!Z43</f>
        <v>0</v>
      </c>
    </row>
    <row r="19" spans="1:7" ht="15">
      <c r="A19" s="76" t="s">
        <v>377</v>
      </c>
      <c r="B19" s="76" t="s">
        <v>31</v>
      </c>
      <c r="C19" s="326">
        <f>'11-CoCau'!AB12</f>
        <v>630.8765999999999</v>
      </c>
      <c r="D19" s="326">
        <f t="shared" si="0"/>
        <v>1.9387022962209863</v>
      </c>
      <c r="E19" s="327">
        <f>'11-CoCau'!AB13</f>
        <v>0</v>
      </c>
      <c r="F19" s="327">
        <f>'11-CoCau'!AB26</f>
        <v>630.8765999999999</v>
      </c>
      <c r="G19" s="327">
        <f>'11-CoCau'!AB43</f>
        <v>0</v>
      </c>
    </row>
    <row r="20" ht="15">
      <c r="L20" s="309"/>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F18" sqref="F18"/>
    </sheetView>
  </sheetViews>
  <sheetFormatPr defaultColWidth="9.140625" defaultRowHeight="12.75"/>
  <cols>
    <col min="1" max="1" width="45.8515625" style="72" customWidth="1"/>
    <col min="2" max="2" width="8.140625" style="72" customWidth="1"/>
    <col min="3" max="3" width="14.28125" style="72" customWidth="1"/>
    <col min="4" max="4" width="10.7109375" style="72" bestFit="1" customWidth="1"/>
    <col min="5" max="5" width="10.57421875" style="72" customWidth="1"/>
    <col min="6" max="16384" width="9.140625" style="72" customWidth="1"/>
  </cols>
  <sheetData>
    <row r="1" spans="1:5" ht="14.25">
      <c r="A1" s="576" t="s">
        <v>387</v>
      </c>
      <c r="B1" s="576"/>
      <c r="C1" s="576"/>
      <c r="D1" s="576"/>
      <c r="E1" s="576"/>
    </row>
    <row r="3" spans="1:5" ht="15.75" customHeight="1">
      <c r="A3" s="577" t="s">
        <v>385</v>
      </c>
      <c r="B3" s="578" t="s">
        <v>388</v>
      </c>
      <c r="C3" s="577" t="s">
        <v>464</v>
      </c>
      <c r="D3" s="577" t="s">
        <v>469</v>
      </c>
      <c r="E3" s="577"/>
    </row>
    <row r="4" spans="1:5" ht="28.5">
      <c r="A4" s="577"/>
      <c r="B4" s="579"/>
      <c r="C4" s="577"/>
      <c r="D4" s="87" t="s">
        <v>225</v>
      </c>
      <c r="E4" s="87" t="s">
        <v>386</v>
      </c>
    </row>
    <row r="5" spans="1:5" ht="15">
      <c r="A5" s="79" t="s">
        <v>339</v>
      </c>
      <c r="B5" s="79"/>
      <c r="C5" s="328">
        <f>C6+C11+C20</f>
        <v>32541.179800000013</v>
      </c>
      <c r="D5" s="328">
        <f>D6+D11+D20</f>
        <v>32541.179799999998</v>
      </c>
      <c r="E5" s="329">
        <f>IF(C5-D5=0,"",C5-D5)</f>
        <v>1.4551915228366852E-11</v>
      </c>
    </row>
    <row r="6" spans="1:5" ht="15">
      <c r="A6" s="68" t="s">
        <v>340</v>
      </c>
      <c r="B6" s="310" t="s">
        <v>47</v>
      </c>
      <c r="C6" s="330">
        <f>SUM(C7:C10)</f>
        <v>25645.17250000001</v>
      </c>
      <c r="D6" s="330">
        <f>VLOOKUP($B6,'12-BienDong'!$C$11:$G$44,3,0)</f>
        <v>25664.072799999998</v>
      </c>
      <c r="E6" s="331">
        <f aca="true" t="shared" si="0" ref="E6:E23">IF(C6-D6=0,"",C6-D6)</f>
        <v>-18.9002999999866</v>
      </c>
    </row>
    <row r="7" spans="1:5" ht="15">
      <c r="A7" s="69" t="s">
        <v>341</v>
      </c>
      <c r="B7" s="311" t="s">
        <v>50</v>
      </c>
      <c r="C7" s="330">
        <f>VLOOKUP($B7,'12-BienDong'!$C$11:$G$44,2,0)</f>
        <v>22668.80980000001</v>
      </c>
      <c r="D7" s="330">
        <f>VLOOKUP($B7,'12-BienDong'!$C$11:$G$44,3,0)</f>
        <v>22694.321299999996</v>
      </c>
      <c r="E7" s="331">
        <f t="shared" si="0"/>
        <v>-25.511499999985972</v>
      </c>
    </row>
    <row r="8" spans="1:5" ht="15">
      <c r="A8" s="69" t="s">
        <v>342</v>
      </c>
      <c r="B8" s="311" t="s">
        <v>72</v>
      </c>
      <c r="C8" s="330">
        <f>VLOOKUP($B8,'12-BienDong'!$C$11:$G$44,2,0)</f>
        <v>1470.3121999999998</v>
      </c>
      <c r="D8" s="330">
        <f>VLOOKUP($B8,'12-BienDong'!$C$11:$G$44,3,0)</f>
        <v>1466.3254000000002</v>
      </c>
      <c r="E8" s="331">
        <f t="shared" si="0"/>
        <v>3.9867999999996755</v>
      </c>
    </row>
    <row r="9" spans="1:5" ht="15">
      <c r="A9" s="69" t="s">
        <v>343</v>
      </c>
      <c r="B9" s="311" t="s">
        <v>23</v>
      </c>
      <c r="C9" s="330">
        <f>VLOOKUP($B9,'12-BienDong'!$C$11:$G$44,2,0)</f>
        <v>997.2611000000002</v>
      </c>
      <c r="D9" s="330">
        <f>VLOOKUP($B9,'12-BienDong'!$C$11:$G$44,3,0)</f>
        <v>998.7938000000001</v>
      </c>
      <c r="E9" s="331">
        <f t="shared" si="0"/>
        <v>-1.532699999999977</v>
      </c>
    </row>
    <row r="10" spans="1:5" ht="15">
      <c r="A10" s="69" t="s">
        <v>344</v>
      </c>
      <c r="B10" s="311" t="s">
        <v>5</v>
      </c>
      <c r="C10" s="330">
        <f>VLOOKUP($B10,'12-BienDong'!$C$11:$G$44,2,0)</f>
        <v>508.7894</v>
      </c>
      <c r="D10" s="330">
        <f>VLOOKUP($B10,'12-BienDong'!$C$11:$G$44,3,0)</f>
        <v>504.6323</v>
      </c>
      <c r="E10" s="331">
        <f t="shared" si="0"/>
        <v>4.157100000000014</v>
      </c>
    </row>
    <row r="11" spans="1:5" ht="15">
      <c r="A11" s="68" t="s">
        <v>345</v>
      </c>
      <c r="B11" s="310" t="s">
        <v>90</v>
      </c>
      <c r="C11" s="330">
        <f>VLOOKUP($B11,'12-BienDong'!$C$11:$G$44,2,0)</f>
        <v>6896.007299999999</v>
      </c>
      <c r="D11" s="330">
        <f>VLOOKUP($B11,'12-BienDong'!$C$11:$G$44,3,0)</f>
        <v>6877.106999999999</v>
      </c>
      <c r="E11" s="331">
        <f t="shared" si="0"/>
        <v>18.900300000000243</v>
      </c>
    </row>
    <row r="12" spans="1:5" ht="15">
      <c r="A12" s="69" t="s">
        <v>346</v>
      </c>
      <c r="B12" s="310" t="s">
        <v>92</v>
      </c>
      <c r="C12" s="330">
        <f>VLOOKUP($B12,'12-BienDong'!$C$11:$G$44,2,0)</f>
        <v>2027.1069</v>
      </c>
      <c r="D12" s="330">
        <f>VLOOKUP($B12,'12-BienDong'!$C$11:$G$44,3,0)</f>
        <v>2009.7745999999995</v>
      </c>
      <c r="E12" s="331">
        <f t="shared" si="0"/>
        <v>17.332300000000487</v>
      </c>
    </row>
    <row r="13" spans="1:5" ht="15">
      <c r="A13" s="69" t="s">
        <v>347</v>
      </c>
      <c r="B13" s="310" t="s">
        <v>100</v>
      </c>
      <c r="C13" s="330">
        <f>VLOOKUP($B13,'12-BienDong'!$C$11:$G$44,2,0)</f>
        <v>3622.2775</v>
      </c>
      <c r="D13" s="330">
        <f>VLOOKUP($B13,'12-BienDong'!$C$11:$G$44,3,0)</f>
        <v>3621.5922000000005</v>
      </c>
      <c r="E13" s="331">
        <f t="shared" si="0"/>
        <v>0.6852999999996428</v>
      </c>
    </row>
    <row r="14" spans="1:5" ht="15">
      <c r="A14" s="69" t="s">
        <v>348</v>
      </c>
      <c r="B14" s="312" t="s">
        <v>29</v>
      </c>
      <c r="C14" s="330">
        <f>VLOOKUP($B14,'12-BienDong'!$C$11:$G$44,2,0)</f>
        <v>68.82</v>
      </c>
      <c r="D14" s="330">
        <f>VLOOKUP($B14,'12-BienDong'!$C$11:$G$44,3,0)</f>
        <v>67.9373</v>
      </c>
      <c r="E14" s="331">
        <f t="shared" si="0"/>
        <v>0.8826999999999998</v>
      </c>
    </row>
    <row r="15" spans="1:5" ht="15">
      <c r="A15" s="69" t="s">
        <v>349</v>
      </c>
      <c r="B15" s="312" t="s">
        <v>28</v>
      </c>
      <c r="C15" s="330">
        <f>VLOOKUP($B15,'12-BienDong'!$C$11:$G$44,2,0)</f>
        <v>1.9392999999999998</v>
      </c>
      <c r="D15" s="330">
        <f>VLOOKUP($B15,'12-BienDong'!$C$11:$G$44,3,0)</f>
        <v>1.9392999999999998</v>
      </c>
      <c r="E15" s="331">
        <f t="shared" si="0"/>
      </c>
    </row>
    <row r="16" spans="1:5" ht="15">
      <c r="A16" s="69" t="s">
        <v>350</v>
      </c>
      <c r="B16" s="312" t="s">
        <v>22</v>
      </c>
      <c r="C16" s="330">
        <f>VLOOKUP($B16,'12-BienDong'!$C$11:$G$44,2,0)</f>
        <v>82.02289999999999</v>
      </c>
      <c r="D16" s="330">
        <f>VLOOKUP($B16,'12-BienDong'!$C$11:$G$44,3,0)</f>
        <v>82.02289999999999</v>
      </c>
      <c r="E16" s="331">
        <f t="shared" si="0"/>
      </c>
    </row>
    <row r="17" spans="1:5" ht="15">
      <c r="A17" s="69" t="s">
        <v>351</v>
      </c>
      <c r="B17" s="312" t="s">
        <v>27</v>
      </c>
      <c r="C17" s="330">
        <f>VLOOKUP($B17,'12-BienDong'!$C$11:$G$44,2,0)</f>
        <v>246.26180000000002</v>
      </c>
      <c r="D17" s="330">
        <f>VLOOKUP($B17,'12-BienDong'!$C$11:$G$44,3,0)</f>
        <v>246.26180000000002</v>
      </c>
      <c r="E17" s="331">
        <f t="shared" si="0"/>
      </c>
    </row>
    <row r="18" spans="1:5" ht="15">
      <c r="A18" s="69" t="s">
        <v>352</v>
      </c>
      <c r="B18" s="312" t="s">
        <v>183</v>
      </c>
      <c r="C18" s="330">
        <f>VLOOKUP($B18,'12-BienDong'!$C$11:$G$44,2,0)</f>
        <v>847.5789</v>
      </c>
      <c r="D18" s="330">
        <f>VLOOKUP($B18,'12-BienDong'!$C$11:$G$44,3,0)</f>
        <v>847.5788999999999</v>
      </c>
      <c r="E18" s="331">
        <f t="shared" si="0"/>
        <v>1.1368683772161603E-13</v>
      </c>
    </row>
    <row r="19" spans="1:5" ht="15">
      <c r="A19" s="69" t="s">
        <v>353</v>
      </c>
      <c r="B19" s="312" t="s">
        <v>186</v>
      </c>
      <c r="C19" s="330">
        <f>VLOOKUP($B19,'12-BienDong'!$C$11:$G$44,2,0)</f>
        <v>0</v>
      </c>
      <c r="D19" s="330">
        <f>VLOOKUP($B19,'12-BienDong'!$C$11:$G$44,3,0)</f>
        <v>0</v>
      </c>
      <c r="E19" s="331">
        <f t="shared" si="0"/>
      </c>
    </row>
    <row r="20" spans="1:5" ht="15">
      <c r="A20" s="68" t="s">
        <v>354</v>
      </c>
      <c r="B20" s="310" t="s">
        <v>188</v>
      </c>
      <c r="C20" s="330">
        <f>VLOOKUP($B20,'12-BienDong'!$C$11:$G$44,2,0)</f>
        <v>0</v>
      </c>
      <c r="D20" s="330">
        <f>VLOOKUP($B20,'12-BienDong'!$C$11:$G$44,3,0)</f>
        <v>0</v>
      </c>
      <c r="E20" s="331">
        <f t="shared" si="0"/>
      </c>
    </row>
    <row r="21" spans="1:5" ht="15">
      <c r="A21" s="69" t="s">
        <v>355</v>
      </c>
      <c r="B21" s="312" t="s">
        <v>191</v>
      </c>
      <c r="C21" s="330">
        <f>VLOOKUP($B21,'12-BienDong'!$C$11:$G$44,2,0)</f>
        <v>0</v>
      </c>
      <c r="D21" s="330">
        <f>VLOOKUP($B21,'12-BienDong'!$C$11:$G$44,3,0)</f>
        <v>0</v>
      </c>
      <c r="E21" s="331">
        <f t="shared" si="0"/>
      </c>
    </row>
    <row r="22" spans="1:5" ht="15">
      <c r="A22" s="69" t="s">
        <v>356</v>
      </c>
      <c r="B22" s="312" t="s">
        <v>194</v>
      </c>
      <c r="C22" s="330">
        <f>VLOOKUP($B22,'12-BienDong'!$C$11:$G$44,2,0)</f>
        <v>0</v>
      </c>
      <c r="D22" s="330">
        <f>VLOOKUP($B22,'12-BienDong'!$C$11:$G$44,3,0)</f>
        <v>0</v>
      </c>
      <c r="E22" s="331">
        <f t="shared" si="0"/>
      </c>
    </row>
    <row r="23" spans="1:5" ht="15">
      <c r="A23" s="70" t="s">
        <v>357</v>
      </c>
      <c r="B23" s="313" t="s">
        <v>197</v>
      </c>
      <c r="C23" s="332">
        <f>VLOOKUP($B23,'12-BienDong'!$C$11:$G$44,2,0)</f>
        <v>0</v>
      </c>
      <c r="D23" s="332">
        <f>VLOOKUP($B23,'12-BienDong'!$C$11:$G$44,3,0)</f>
        <v>0</v>
      </c>
      <c r="E23" s="333">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H12" sqref="H12"/>
    </sheetView>
  </sheetViews>
  <sheetFormatPr defaultColWidth="9.140625" defaultRowHeight="12.75"/>
  <cols>
    <col min="1" max="1" width="38.8515625" style="72" customWidth="1"/>
    <col min="2" max="2" width="9.8515625" style="72" customWidth="1"/>
    <col min="3" max="3" width="10.140625" style="72" bestFit="1" customWidth="1"/>
    <col min="4" max="4" width="9.140625" style="72" customWidth="1"/>
    <col min="5" max="5" width="11.00390625" style="72" bestFit="1" customWidth="1"/>
    <col min="6" max="16384" width="9.140625" style="72" customWidth="1"/>
  </cols>
  <sheetData>
    <row r="2" spans="1:5" ht="14.25">
      <c r="A2" s="576" t="s">
        <v>389</v>
      </c>
      <c r="B2" s="576"/>
      <c r="C2" s="576"/>
      <c r="D2" s="576"/>
      <c r="E2" s="576"/>
    </row>
    <row r="3" spans="1:5" ht="14.25" customHeight="1">
      <c r="A3" s="577" t="s">
        <v>385</v>
      </c>
      <c r="B3" s="577" t="s">
        <v>306</v>
      </c>
      <c r="C3" s="577" t="s">
        <v>464</v>
      </c>
      <c r="D3" s="577" t="s">
        <v>469</v>
      </c>
      <c r="E3" s="577"/>
    </row>
    <row r="4" spans="1:5" ht="28.5">
      <c r="A4" s="577"/>
      <c r="B4" s="577"/>
      <c r="C4" s="577"/>
      <c r="D4" s="87" t="s">
        <v>225</v>
      </c>
      <c r="E4" s="87" t="s">
        <v>386</v>
      </c>
    </row>
    <row r="5" spans="1:5" ht="15">
      <c r="A5" s="78" t="s">
        <v>364</v>
      </c>
      <c r="B5" s="80"/>
      <c r="C5" s="339">
        <f>BC_Bieu02!C6</f>
        <v>30605.348000000005</v>
      </c>
      <c r="D5" s="348">
        <f>D6+D7+D12+D13+D14</f>
        <v>0</v>
      </c>
      <c r="E5" s="342">
        <f>C5-D5</f>
        <v>30605.348000000005</v>
      </c>
    </row>
    <row r="6" spans="1:5" ht="15">
      <c r="A6" s="75" t="s">
        <v>365</v>
      </c>
      <c r="B6" s="67" t="s">
        <v>4</v>
      </c>
      <c r="C6" s="340">
        <f>BC_Bieu02!C7</f>
        <v>25328.924900000005</v>
      </c>
      <c r="D6" s="345">
        <f>copyB01qua!F11</f>
        <v>0</v>
      </c>
      <c r="E6" s="343">
        <f aca="true" t="shared" si="0" ref="E6:E18">C6-D6</f>
        <v>25328.924900000005</v>
      </c>
    </row>
    <row r="7" spans="1:5" ht="15">
      <c r="A7" s="75" t="s">
        <v>366</v>
      </c>
      <c r="B7" s="67" t="s">
        <v>380</v>
      </c>
      <c r="C7" s="340">
        <f>BC_Bieu02!C8</f>
        <v>5074.580199999999</v>
      </c>
      <c r="D7" s="315">
        <f>SUM(D8:D11)</f>
        <v>0</v>
      </c>
      <c r="E7" s="343">
        <f t="shared" si="0"/>
        <v>5074.580199999999</v>
      </c>
    </row>
    <row r="8" spans="1:5" ht="15">
      <c r="A8" s="75" t="s">
        <v>367</v>
      </c>
      <c r="B8" s="67" t="s">
        <v>6</v>
      </c>
      <c r="C8" s="340">
        <f>BC_Bieu02!C9</f>
        <v>4096.3723</v>
      </c>
      <c r="D8" s="346">
        <f>copyB01qua!G11</f>
        <v>0</v>
      </c>
      <c r="E8" s="343">
        <f t="shared" si="0"/>
        <v>4096.3723</v>
      </c>
    </row>
    <row r="9" spans="1:5" ht="15">
      <c r="A9" s="75" t="s">
        <v>368</v>
      </c>
      <c r="B9" s="67" t="s">
        <v>11</v>
      </c>
      <c r="C9" s="340">
        <f>BC_Bieu02!C10</f>
        <v>299.27</v>
      </c>
      <c r="D9" s="346">
        <f>copyB01qua!H11</f>
        <v>0</v>
      </c>
      <c r="E9" s="343">
        <f t="shared" si="0"/>
        <v>299.27</v>
      </c>
    </row>
    <row r="10" spans="1:5" ht="15">
      <c r="A10" s="75" t="s">
        <v>369</v>
      </c>
      <c r="B10" s="67" t="s">
        <v>13</v>
      </c>
      <c r="C10" s="340">
        <f>BC_Bieu02!C11</f>
        <v>678.9379</v>
      </c>
      <c r="D10" s="347">
        <f>copyB01qua!I11</f>
        <v>0</v>
      </c>
      <c r="E10" s="343">
        <f t="shared" si="0"/>
        <v>678.9379</v>
      </c>
    </row>
    <row r="11" spans="1:5" ht="15">
      <c r="A11" s="75" t="s">
        <v>370</v>
      </c>
      <c r="B11" s="67" t="s">
        <v>381</v>
      </c>
      <c r="C11" s="340">
        <f>BC_Bieu02!C12</f>
        <v>0</v>
      </c>
      <c r="D11" s="346">
        <f>copyB01qua!J11</f>
        <v>0</v>
      </c>
      <c r="E11" s="343">
        <f t="shared" si="0"/>
        <v>0</v>
      </c>
    </row>
    <row r="12" spans="1:5" ht="15">
      <c r="A12" s="75" t="s">
        <v>371</v>
      </c>
      <c r="B12" s="67" t="s">
        <v>382</v>
      </c>
      <c r="C12" s="340">
        <f>BC_Bieu02!C13</f>
        <v>53.65369999999999</v>
      </c>
      <c r="D12" s="346">
        <f>copyB01qua!K11+copyB01qua!L11</f>
        <v>0</v>
      </c>
      <c r="E12" s="343">
        <f t="shared" si="0"/>
        <v>53.65369999999999</v>
      </c>
    </row>
    <row r="13" spans="1:5" ht="15">
      <c r="A13" s="75" t="s">
        <v>372</v>
      </c>
      <c r="B13" s="67" t="s">
        <v>383</v>
      </c>
      <c r="C13" s="340">
        <f>BC_Bieu02!C14</f>
        <v>0</v>
      </c>
      <c r="D13" s="346">
        <f>copyB01qua!M11</f>
        <v>0</v>
      </c>
      <c r="E13" s="343">
        <f t="shared" si="0"/>
        <v>0</v>
      </c>
    </row>
    <row r="14" spans="1:5" ht="15">
      <c r="A14" s="75" t="s">
        <v>373</v>
      </c>
      <c r="B14" s="67" t="s">
        <v>3</v>
      </c>
      <c r="C14" s="340">
        <f>BC_Bieu02!C15</f>
        <v>148.1892</v>
      </c>
      <c r="D14" s="346">
        <f>copyB01qua!N11</f>
        <v>0</v>
      </c>
      <c r="E14" s="343">
        <f t="shared" si="0"/>
        <v>148.1892</v>
      </c>
    </row>
    <row r="15" spans="1:5" ht="15">
      <c r="A15" s="74" t="s">
        <v>374</v>
      </c>
      <c r="B15" s="71"/>
      <c r="C15" s="340">
        <f>BC_Bieu02!C16</f>
        <v>1935.8318</v>
      </c>
      <c r="D15" s="314">
        <f>SUM(D16:D18)</f>
        <v>0</v>
      </c>
      <c r="E15" s="343">
        <f t="shared" si="0"/>
        <v>1935.8318</v>
      </c>
    </row>
    <row r="16" spans="1:5" ht="15">
      <c r="A16" s="75" t="s">
        <v>375</v>
      </c>
      <c r="B16" s="67" t="s">
        <v>7</v>
      </c>
      <c r="C16" s="340">
        <f>BC_Bieu02!C17</f>
        <v>1181.2679</v>
      </c>
      <c r="D16" s="347">
        <f>copyB01qua!P11</f>
        <v>0</v>
      </c>
      <c r="E16" s="343">
        <f t="shared" si="0"/>
        <v>1181.2679</v>
      </c>
    </row>
    <row r="17" spans="1:5" ht="15">
      <c r="A17" s="75" t="s">
        <v>376</v>
      </c>
      <c r="B17" s="67" t="s">
        <v>384</v>
      </c>
      <c r="C17" s="340">
        <f>BC_Bieu02!C18</f>
        <v>123.68730000000001</v>
      </c>
      <c r="D17" s="347">
        <f>copyB01qua!Q11</f>
        <v>0</v>
      </c>
      <c r="E17" s="343">
        <f t="shared" si="0"/>
        <v>123.68730000000001</v>
      </c>
    </row>
    <row r="18" spans="1:5" ht="15">
      <c r="A18" s="76" t="s">
        <v>377</v>
      </c>
      <c r="B18" s="77" t="s">
        <v>31</v>
      </c>
      <c r="C18" s="341">
        <f>BC_Bieu02!C19</f>
        <v>630.8765999999999</v>
      </c>
      <c r="D18" s="349">
        <f>copyB01qua!R11</f>
        <v>0</v>
      </c>
      <c r="E18" s="344">
        <f t="shared" si="0"/>
        <v>630.8765999999999</v>
      </c>
    </row>
    <row r="19" s="316" customFormat="1" ht="21" customHeight="1">
      <c r="A19" s="81"/>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J18" sqref="J18"/>
    </sheetView>
  </sheetViews>
  <sheetFormatPr defaultColWidth="9.140625" defaultRowHeight="12.75"/>
  <cols>
    <col min="1" max="1" width="5.7109375" style="252" customWidth="1"/>
    <col min="2" max="2" width="41.8515625" style="88" customWidth="1"/>
    <col min="3" max="3" width="5.00390625" style="260" customWidth="1"/>
    <col min="4" max="4" width="10.140625" style="88" customWidth="1"/>
    <col min="5" max="5" width="9.8515625" style="88" customWidth="1"/>
    <col min="6" max="16384" width="9.140625" style="88" customWidth="1"/>
  </cols>
  <sheetData>
    <row r="1" spans="2:5" ht="16.5" customHeight="1">
      <c r="B1" s="253"/>
      <c r="C1" s="582" t="s">
        <v>33</v>
      </c>
      <c r="D1" s="582"/>
      <c r="E1" s="582"/>
    </row>
    <row r="2" spans="2:5" ht="16.5" customHeight="1">
      <c r="B2" s="253"/>
      <c r="C2" s="583" t="s">
        <v>227</v>
      </c>
      <c r="D2" s="583"/>
      <c r="E2" s="583"/>
    </row>
    <row r="3" spans="1:5" ht="16.5" customHeight="1">
      <c r="A3" s="254"/>
      <c r="B3" s="90" t="s">
        <v>228</v>
      </c>
      <c r="C3" s="582" t="s">
        <v>229</v>
      </c>
      <c r="D3" s="582"/>
      <c r="E3" s="582"/>
    </row>
    <row r="4" spans="2:5" ht="16.5" customHeight="1">
      <c r="B4" s="255"/>
      <c r="C4" s="584" t="s">
        <v>411</v>
      </c>
      <c r="D4" s="584"/>
      <c r="E4" s="584"/>
    </row>
    <row r="5" spans="3:5" ht="12" customHeight="1">
      <c r="C5" s="336"/>
      <c r="D5" s="256"/>
      <c r="E5" s="256"/>
    </row>
    <row r="6" spans="1:5" s="89" customFormat="1" ht="14.25" customHeight="1">
      <c r="A6" s="585" t="s">
        <v>39</v>
      </c>
      <c r="B6" s="585" t="s">
        <v>198</v>
      </c>
      <c r="C6" s="585" t="s">
        <v>41</v>
      </c>
      <c r="D6" s="581" t="s">
        <v>231</v>
      </c>
      <c r="E6" s="338" t="s">
        <v>232</v>
      </c>
    </row>
    <row r="7" spans="1:18" ht="23.25" customHeight="1">
      <c r="A7" s="585" t="s">
        <v>199</v>
      </c>
      <c r="B7" s="585"/>
      <c r="C7" s="585"/>
      <c r="D7" s="581"/>
      <c r="E7" s="581" t="s">
        <v>234</v>
      </c>
      <c r="F7" s="581" t="s">
        <v>235</v>
      </c>
      <c r="G7" s="581" t="s">
        <v>236</v>
      </c>
      <c r="H7" s="581"/>
      <c r="I7" s="581"/>
      <c r="J7" s="581"/>
      <c r="K7" s="588" t="s">
        <v>237</v>
      </c>
      <c r="L7" s="588"/>
      <c r="M7" s="581" t="s">
        <v>238</v>
      </c>
      <c r="N7" s="581" t="s">
        <v>239</v>
      </c>
      <c r="O7" s="581" t="s">
        <v>240</v>
      </c>
      <c r="P7" s="581" t="s">
        <v>241</v>
      </c>
      <c r="Q7" s="581" t="s">
        <v>242</v>
      </c>
      <c r="R7" s="581" t="s">
        <v>243</v>
      </c>
    </row>
    <row r="8" spans="1:18" ht="12.75" customHeight="1">
      <c r="A8" s="585"/>
      <c r="B8" s="585" t="s">
        <v>200</v>
      </c>
      <c r="C8" s="585"/>
      <c r="D8" s="581"/>
      <c r="E8" s="581"/>
      <c r="F8" s="587"/>
      <c r="G8" s="581" t="s">
        <v>244</v>
      </c>
      <c r="H8" s="589" t="s">
        <v>245</v>
      </c>
      <c r="I8" s="589" t="s">
        <v>246</v>
      </c>
      <c r="J8" s="581" t="s">
        <v>247</v>
      </c>
      <c r="K8" s="581" t="s">
        <v>248</v>
      </c>
      <c r="L8" s="581" t="s">
        <v>249</v>
      </c>
      <c r="M8" s="587"/>
      <c r="N8" s="587"/>
      <c r="O8" s="581"/>
      <c r="P8" s="587"/>
      <c r="Q8" s="581"/>
      <c r="R8" s="587"/>
    </row>
    <row r="9" spans="1:18" ht="52.5" customHeight="1">
      <c r="A9" s="586"/>
      <c r="B9" s="586"/>
      <c r="C9" s="586"/>
      <c r="D9" s="581"/>
      <c r="E9" s="581"/>
      <c r="F9" s="587"/>
      <c r="G9" s="587"/>
      <c r="H9" s="581"/>
      <c r="I9" s="581"/>
      <c r="J9" s="587"/>
      <c r="K9" s="581"/>
      <c r="L9" s="581"/>
      <c r="M9" s="587"/>
      <c r="N9" s="587"/>
      <c r="O9" s="581"/>
      <c r="P9" s="587"/>
      <c r="Q9" s="581"/>
      <c r="R9" s="587"/>
    </row>
    <row r="10" spans="1:86" s="258" customFormat="1" ht="11.25">
      <c r="A10" s="291" t="s">
        <v>201</v>
      </c>
      <c r="B10" s="291" t="s">
        <v>202</v>
      </c>
      <c r="C10" s="291" t="s">
        <v>203</v>
      </c>
      <c r="D10" s="291" t="s">
        <v>204</v>
      </c>
      <c r="E10" s="293" t="s">
        <v>250</v>
      </c>
      <c r="F10" s="291" t="s">
        <v>251</v>
      </c>
      <c r="G10" s="291" t="s">
        <v>252</v>
      </c>
      <c r="H10" s="292">
        <v>-8</v>
      </c>
      <c r="I10" s="292">
        <v>-9</v>
      </c>
      <c r="J10" s="292">
        <v>-10</v>
      </c>
      <c r="K10" s="292">
        <v>-11</v>
      </c>
      <c r="L10" s="292">
        <v>-12</v>
      </c>
      <c r="M10" s="292">
        <v>-13</v>
      </c>
      <c r="N10" s="292">
        <v>-14</v>
      </c>
      <c r="O10" s="293" t="s">
        <v>414</v>
      </c>
      <c r="P10" s="292">
        <v>-16</v>
      </c>
      <c r="Q10" s="292">
        <v>-17</v>
      </c>
      <c r="R10" s="292">
        <v>-18</v>
      </c>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row>
    <row r="11" spans="1:18" s="227" customFormat="1" ht="14.25" customHeight="1">
      <c r="A11" s="287" t="s">
        <v>44</v>
      </c>
      <c r="B11" s="288" t="s">
        <v>45</v>
      </c>
      <c r="C11" s="289"/>
      <c r="D11" s="290"/>
      <c r="E11" s="290"/>
      <c r="F11" s="290"/>
      <c r="G11" s="290"/>
      <c r="H11" s="290"/>
      <c r="I11" s="290"/>
      <c r="J11" s="290"/>
      <c r="K11" s="290"/>
      <c r="L11" s="290"/>
      <c r="M11" s="290"/>
      <c r="N11" s="290"/>
      <c r="O11" s="290"/>
      <c r="P11" s="290"/>
      <c r="Q11" s="290"/>
      <c r="R11" s="290"/>
    </row>
    <row r="12" spans="1:18" s="90" customFormat="1" ht="14.25" customHeight="1">
      <c r="A12" s="97">
        <v>1</v>
      </c>
      <c r="B12" s="91" t="s">
        <v>46</v>
      </c>
      <c r="C12" s="96" t="s">
        <v>47</v>
      </c>
      <c r="D12" s="279"/>
      <c r="E12" s="290"/>
      <c r="F12" s="279"/>
      <c r="G12" s="279"/>
      <c r="H12" s="279"/>
      <c r="I12" s="279"/>
      <c r="J12" s="279"/>
      <c r="K12" s="279"/>
      <c r="L12" s="279"/>
      <c r="M12" s="279"/>
      <c r="N12" s="279"/>
      <c r="O12" s="279"/>
      <c r="P12" s="279"/>
      <c r="Q12" s="279"/>
      <c r="R12" s="279"/>
    </row>
    <row r="13" spans="1:18" s="285" customFormat="1" ht="14.25" customHeight="1">
      <c r="A13" s="98" t="s">
        <v>48</v>
      </c>
      <c r="B13" s="92" t="s">
        <v>49</v>
      </c>
      <c r="C13" s="93" t="s">
        <v>50</v>
      </c>
      <c r="D13" s="284"/>
      <c r="E13" s="290"/>
      <c r="F13" s="284"/>
      <c r="G13" s="284"/>
      <c r="H13" s="284"/>
      <c r="I13" s="284"/>
      <c r="J13" s="284"/>
      <c r="K13" s="284"/>
      <c r="L13" s="284"/>
      <c r="M13" s="284"/>
      <c r="N13" s="284"/>
      <c r="O13" s="284"/>
      <c r="P13" s="284"/>
      <c r="Q13" s="284"/>
      <c r="R13" s="284"/>
    </row>
    <row r="14" spans="1:18" s="254" customFormat="1" ht="14.25" customHeight="1">
      <c r="A14" s="99" t="s">
        <v>51</v>
      </c>
      <c r="B14" s="94" t="s">
        <v>52</v>
      </c>
      <c r="C14" s="95" t="s">
        <v>53</v>
      </c>
      <c r="D14" s="280"/>
      <c r="E14" s="290"/>
      <c r="F14" s="280"/>
      <c r="G14" s="280"/>
      <c r="H14" s="280"/>
      <c r="I14" s="280"/>
      <c r="J14" s="280"/>
      <c r="K14" s="280"/>
      <c r="L14" s="280"/>
      <c r="M14" s="280"/>
      <c r="N14" s="280"/>
      <c r="O14" s="280"/>
      <c r="P14" s="280"/>
      <c r="Q14" s="280"/>
      <c r="R14" s="280"/>
    </row>
    <row r="15" spans="1:18" s="254" customFormat="1" ht="14.25" customHeight="1">
      <c r="A15" s="99" t="s">
        <v>54</v>
      </c>
      <c r="B15" s="94" t="s">
        <v>55</v>
      </c>
      <c r="C15" s="95" t="s">
        <v>56</v>
      </c>
      <c r="D15" s="281"/>
      <c r="E15" s="290"/>
      <c r="F15" s="280"/>
      <c r="G15" s="280"/>
      <c r="H15" s="280"/>
      <c r="I15" s="280"/>
      <c r="J15" s="280"/>
      <c r="K15" s="280"/>
      <c r="L15" s="280"/>
      <c r="M15" s="280"/>
      <c r="N15" s="280"/>
      <c r="O15" s="280"/>
      <c r="P15" s="280"/>
      <c r="Q15" s="280"/>
      <c r="R15" s="280"/>
    </row>
    <row r="16" spans="1:18" s="254" customFormat="1" ht="14.25" customHeight="1">
      <c r="A16" s="99" t="s">
        <v>65</v>
      </c>
      <c r="B16" s="94" t="s">
        <v>66</v>
      </c>
      <c r="C16" s="95" t="s">
        <v>67</v>
      </c>
      <c r="D16" s="281"/>
      <c r="E16" s="290"/>
      <c r="F16" s="280"/>
      <c r="G16" s="280"/>
      <c r="H16" s="280"/>
      <c r="I16" s="280"/>
      <c r="J16" s="280"/>
      <c r="K16" s="280"/>
      <c r="L16" s="280"/>
      <c r="M16" s="280"/>
      <c r="N16" s="280"/>
      <c r="O16" s="280"/>
      <c r="P16" s="280"/>
      <c r="Q16" s="280"/>
      <c r="R16" s="280"/>
    </row>
    <row r="17" spans="1:18" s="254" customFormat="1" ht="14.25" customHeight="1">
      <c r="A17" s="99" t="s">
        <v>68</v>
      </c>
      <c r="B17" s="94" t="s">
        <v>69</v>
      </c>
      <c r="C17" s="95" t="s">
        <v>8</v>
      </c>
      <c r="D17" s="281"/>
      <c r="E17" s="290"/>
      <c r="F17" s="280"/>
      <c r="G17" s="280"/>
      <c r="H17" s="280"/>
      <c r="I17" s="280"/>
      <c r="J17" s="280"/>
      <c r="K17" s="280"/>
      <c r="L17" s="280"/>
      <c r="M17" s="280"/>
      <c r="N17" s="280"/>
      <c r="O17" s="280"/>
      <c r="P17" s="280"/>
      <c r="Q17" s="280"/>
      <c r="R17" s="280"/>
    </row>
    <row r="18" spans="1:18" s="285" customFormat="1" ht="14.25" customHeight="1">
      <c r="A18" s="98" t="s">
        <v>70</v>
      </c>
      <c r="B18" s="92" t="s">
        <v>71</v>
      </c>
      <c r="C18" s="93" t="s">
        <v>72</v>
      </c>
      <c r="D18" s="284"/>
      <c r="E18" s="290"/>
      <c r="F18" s="284"/>
      <c r="G18" s="284"/>
      <c r="H18" s="284"/>
      <c r="I18" s="284"/>
      <c r="J18" s="284"/>
      <c r="K18" s="284"/>
      <c r="L18" s="284"/>
      <c r="M18" s="284"/>
      <c r="N18" s="284"/>
      <c r="O18" s="284"/>
      <c r="P18" s="284"/>
      <c r="Q18" s="284"/>
      <c r="R18" s="284"/>
    </row>
    <row r="19" spans="1:18" s="254" customFormat="1" ht="14.25" customHeight="1">
      <c r="A19" s="99" t="s">
        <v>73</v>
      </c>
      <c r="B19" s="94" t="s">
        <v>74</v>
      </c>
      <c r="C19" s="95" t="s">
        <v>75</v>
      </c>
      <c r="D19" s="281"/>
      <c r="E19" s="290"/>
      <c r="F19" s="280"/>
      <c r="G19" s="280"/>
      <c r="H19" s="280"/>
      <c r="I19" s="280"/>
      <c r="J19" s="280"/>
      <c r="K19" s="280"/>
      <c r="L19" s="280"/>
      <c r="M19" s="280"/>
      <c r="N19" s="280"/>
      <c r="O19" s="280"/>
      <c r="P19" s="280"/>
      <c r="Q19" s="280"/>
      <c r="R19" s="280"/>
    </row>
    <row r="20" spans="1:18" s="254" customFormat="1" ht="14.25" customHeight="1">
      <c r="A20" s="99" t="s">
        <v>76</v>
      </c>
      <c r="B20" s="94" t="s">
        <v>77</v>
      </c>
      <c r="C20" s="95" t="s">
        <v>78</v>
      </c>
      <c r="D20" s="281"/>
      <c r="E20" s="290"/>
      <c r="F20" s="280"/>
      <c r="G20" s="280"/>
      <c r="H20" s="280"/>
      <c r="I20" s="280"/>
      <c r="J20" s="280"/>
      <c r="K20" s="280"/>
      <c r="L20" s="280"/>
      <c r="M20" s="280"/>
      <c r="N20" s="280"/>
      <c r="O20" s="280"/>
      <c r="P20" s="280"/>
      <c r="Q20" s="280"/>
      <c r="R20" s="280"/>
    </row>
    <row r="21" spans="1:18" s="254" customFormat="1" ht="14.25" customHeight="1">
      <c r="A21" s="99" t="s">
        <v>79</v>
      </c>
      <c r="B21" s="94" t="s">
        <v>80</v>
      </c>
      <c r="C21" s="95" t="s">
        <v>81</v>
      </c>
      <c r="D21" s="281"/>
      <c r="E21" s="290"/>
      <c r="F21" s="280"/>
      <c r="G21" s="280"/>
      <c r="H21" s="280"/>
      <c r="I21" s="280"/>
      <c r="J21" s="280"/>
      <c r="K21" s="280"/>
      <c r="L21" s="280"/>
      <c r="M21" s="280"/>
      <c r="N21" s="280"/>
      <c r="O21" s="280"/>
      <c r="P21" s="280"/>
      <c r="Q21" s="280"/>
      <c r="R21" s="280"/>
    </row>
    <row r="22" spans="1:18" s="285" customFormat="1" ht="14.25" customHeight="1">
      <c r="A22" s="98" t="s">
        <v>82</v>
      </c>
      <c r="B22" s="92" t="s">
        <v>83</v>
      </c>
      <c r="C22" s="93" t="s">
        <v>23</v>
      </c>
      <c r="D22" s="286"/>
      <c r="E22" s="290"/>
      <c r="F22" s="284"/>
      <c r="G22" s="284"/>
      <c r="H22" s="284"/>
      <c r="I22" s="284"/>
      <c r="J22" s="284"/>
      <c r="K22" s="284"/>
      <c r="L22" s="284"/>
      <c r="M22" s="284"/>
      <c r="N22" s="284"/>
      <c r="O22" s="284"/>
      <c r="P22" s="284"/>
      <c r="Q22" s="284"/>
      <c r="R22" s="284"/>
    </row>
    <row r="23" spans="1:18" s="285" customFormat="1" ht="14.25" customHeight="1">
      <c r="A23" s="98" t="s">
        <v>84</v>
      </c>
      <c r="B23" s="92" t="s">
        <v>85</v>
      </c>
      <c r="C23" s="93" t="s">
        <v>86</v>
      </c>
      <c r="D23" s="286"/>
      <c r="E23" s="290"/>
      <c r="F23" s="284"/>
      <c r="G23" s="284"/>
      <c r="H23" s="284"/>
      <c r="I23" s="284"/>
      <c r="J23" s="284"/>
      <c r="K23" s="284"/>
      <c r="L23" s="284"/>
      <c r="M23" s="284"/>
      <c r="N23" s="284"/>
      <c r="O23" s="284"/>
      <c r="P23" s="284"/>
      <c r="Q23" s="284"/>
      <c r="R23" s="284"/>
    </row>
    <row r="24" spans="1:18" s="285" customFormat="1" ht="14.25" customHeight="1">
      <c r="A24" s="98" t="s">
        <v>87</v>
      </c>
      <c r="B24" s="92" t="s">
        <v>88</v>
      </c>
      <c r="C24" s="93" t="s">
        <v>5</v>
      </c>
      <c r="D24" s="286"/>
      <c r="E24" s="290"/>
      <c r="F24" s="284"/>
      <c r="G24" s="284"/>
      <c r="H24" s="284"/>
      <c r="I24" s="284"/>
      <c r="J24" s="284"/>
      <c r="K24" s="284"/>
      <c r="L24" s="284"/>
      <c r="M24" s="284"/>
      <c r="N24" s="284"/>
      <c r="O24" s="284"/>
      <c r="P24" s="284"/>
      <c r="Q24" s="284"/>
      <c r="R24" s="284"/>
    </row>
    <row r="25" spans="1:18" s="90" customFormat="1" ht="14.25" customHeight="1">
      <c r="A25" s="97">
        <v>2</v>
      </c>
      <c r="B25" s="91" t="s">
        <v>89</v>
      </c>
      <c r="C25" s="96" t="s">
        <v>90</v>
      </c>
      <c r="D25" s="279"/>
      <c r="E25" s="290"/>
      <c r="F25" s="279"/>
      <c r="G25" s="279"/>
      <c r="H25" s="279"/>
      <c r="I25" s="279"/>
      <c r="J25" s="279"/>
      <c r="K25" s="279"/>
      <c r="L25" s="279"/>
      <c r="M25" s="279"/>
      <c r="N25" s="279"/>
      <c r="O25" s="279"/>
      <c r="P25" s="279"/>
      <c r="Q25" s="279"/>
      <c r="R25" s="279"/>
    </row>
    <row r="26" spans="1:18" s="90" customFormat="1" ht="14.25" customHeight="1">
      <c r="A26" s="97" t="s">
        <v>91</v>
      </c>
      <c r="B26" s="91" t="s">
        <v>32</v>
      </c>
      <c r="C26" s="96" t="s">
        <v>92</v>
      </c>
      <c r="D26" s="279"/>
      <c r="E26" s="290"/>
      <c r="F26" s="279"/>
      <c r="G26" s="279"/>
      <c r="H26" s="279"/>
      <c r="I26" s="279"/>
      <c r="J26" s="279"/>
      <c r="K26" s="279"/>
      <c r="L26" s="279"/>
      <c r="M26" s="279"/>
      <c r="N26" s="279"/>
      <c r="O26" s="279"/>
      <c r="P26" s="279"/>
      <c r="Q26" s="279"/>
      <c r="R26" s="279"/>
    </row>
    <row r="27" spans="1:18" s="254" customFormat="1" ht="14.25" customHeight="1">
      <c r="A27" s="99" t="s">
        <v>93</v>
      </c>
      <c r="B27" s="94" t="s">
        <v>94</v>
      </c>
      <c r="C27" s="95" t="s">
        <v>24</v>
      </c>
      <c r="D27" s="281"/>
      <c r="E27" s="290"/>
      <c r="F27" s="280"/>
      <c r="G27" s="280"/>
      <c r="H27" s="280"/>
      <c r="I27" s="280"/>
      <c r="J27" s="280"/>
      <c r="K27" s="280"/>
      <c r="L27" s="280"/>
      <c r="M27" s="280"/>
      <c r="N27" s="280"/>
      <c r="O27" s="280"/>
      <c r="P27" s="280"/>
      <c r="Q27" s="280"/>
      <c r="R27" s="280"/>
    </row>
    <row r="28" spans="1:18" s="254" customFormat="1" ht="14.25" customHeight="1">
      <c r="A28" s="99" t="s">
        <v>95</v>
      </c>
      <c r="B28" s="94" t="s">
        <v>96</v>
      </c>
      <c r="C28" s="95" t="s">
        <v>97</v>
      </c>
      <c r="D28" s="281"/>
      <c r="E28" s="290"/>
      <c r="F28" s="280"/>
      <c r="G28" s="280"/>
      <c r="H28" s="280"/>
      <c r="I28" s="280"/>
      <c r="J28" s="280"/>
      <c r="K28" s="280"/>
      <c r="L28" s="280"/>
      <c r="M28" s="280"/>
      <c r="N28" s="280"/>
      <c r="O28" s="280"/>
      <c r="P28" s="280"/>
      <c r="Q28" s="280"/>
      <c r="R28" s="280"/>
    </row>
    <row r="29" spans="1:18" s="90" customFormat="1" ht="14.25" customHeight="1">
      <c r="A29" s="97" t="s">
        <v>98</v>
      </c>
      <c r="B29" s="91" t="s">
        <v>99</v>
      </c>
      <c r="C29" s="96" t="s">
        <v>100</v>
      </c>
      <c r="D29" s="279"/>
      <c r="E29" s="290"/>
      <c r="F29" s="279"/>
      <c r="G29" s="279"/>
      <c r="H29" s="279"/>
      <c r="I29" s="279"/>
      <c r="J29" s="279"/>
      <c r="K29" s="279"/>
      <c r="L29" s="279"/>
      <c r="M29" s="279"/>
      <c r="N29" s="279"/>
      <c r="O29" s="279"/>
      <c r="P29" s="279"/>
      <c r="Q29" s="279"/>
      <c r="R29" s="279"/>
    </row>
    <row r="30" spans="1:18" s="254" customFormat="1" ht="14.25" customHeight="1">
      <c r="A30" s="99" t="s">
        <v>101</v>
      </c>
      <c r="B30" s="94" t="s">
        <v>102</v>
      </c>
      <c r="C30" s="95" t="s">
        <v>30</v>
      </c>
      <c r="D30" s="281"/>
      <c r="E30" s="290"/>
      <c r="F30" s="280"/>
      <c r="G30" s="280"/>
      <c r="H30" s="280"/>
      <c r="I30" s="280"/>
      <c r="J30" s="280"/>
      <c r="K30" s="280"/>
      <c r="L30" s="280"/>
      <c r="M30" s="280"/>
      <c r="N30" s="280"/>
      <c r="O30" s="280"/>
      <c r="P30" s="280"/>
      <c r="Q30" s="280"/>
      <c r="R30" s="280"/>
    </row>
    <row r="31" spans="1:18" s="254" customFormat="1" ht="14.25" customHeight="1">
      <c r="A31" s="99" t="s">
        <v>103</v>
      </c>
      <c r="B31" s="94" t="s">
        <v>104</v>
      </c>
      <c r="C31" s="95" t="s">
        <v>105</v>
      </c>
      <c r="D31" s="281"/>
      <c r="E31" s="290"/>
      <c r="F31" s="280"/>
      <c r="G31" s="280"/>
      <c r="H31" s="280"/>
      <c r="I31" s="280"/>
      <c r="J31" s="280"/>
      <c r="K31" s="280"/>
      <c r="L31" s="280"/>
      <c r="M31" s="280"/>
      <c r="N31" s="280"/>
      <c r="O31" s="280"/>
      <c r="P31" s="280"/>
      <c r="Q31" s="280"/>
      <c r="R31" s="280"/>
    </row>
    <row r="32" spans="1:18" s="254" customFormat="1" ht="14.25" customHeight="1">
      <c r="A32" s="99" t="s">
        <v>106</v>
      </c>
      <c r="B32" s="94" t="s">
        <v>107</v>
      </c>
      <c r="C32" s="95" t="s">
        <v>108</v>
      </c>
      <c r="D32" s="281"/>
      <c r="E32" s="290"/>
      <c r="F32" s="280"/>
      <c r="G32" s="280"/>
      <c r="H32" s="280"/>
      <c r="I32" s="280"/>
      <c r="J32" s="280"/>
      <c r="K32" s="280"/>
      <c r="L32" s="280"/>
      <c r="M32" s="280"/>
      <c r="N32" s="280"/>
      <c r="O32" s="280"/>
      <c r="P32" s="280"/>
      <c r="Q32" s="280"/>
      <c r="R32" s="280"/>
    </row>
    <row r="33" spans="1:18" s="254" customFormat="1" ht="14.25" customHeight="1">
      <c r="A33" s="99" t="s">
        <v>109</v>
      </c>
      <c r="B33" s="94" t="s">
        <v>110</v>
      </c>
      <c r="C33" s="95" t="s">
        <v>111</v>
      </c>
      <c r="D33" s="281"/>
      <c r="E33" s="290"/>
      <c r="F33" s="280"/>
      <c r="G33" s="280"/>
      <c r="H33" s="280"/>
      <c r="I33" s="280"/>
      <c r="J33" s="280"/>
      <c r="K33" s="280"/>
      <c r="L33" s="280"/>
      <c r="M33" s="280"/>
      <c r="N33" s="280"/>
      <c r="O33" s="280"/>
      <c r="P33" s="280"/>
      <c r="Q33" s="280"/>
      <c r="R33" s="280"/>
    </row>
    <row r="34" spans="1:18" s="254" customFormat="1" ht="14.25" customHeight="1">
      <c r="A34" s="99" t="s">
        <v>135</v>
      </c>
      <c r="B34" s="94" t="s">
        <v>136</v>
      </c>
      <c r="C34" s="95" t="s">
        <v>137</v>
      </c>
      <c r="D34" s="281"/>
      <c r="E34" s="290"/>
      <c r="F34" s="280"/>
      <c r="G34" s="280"/>
      <c r="H34" s="280"/>
      <c r="I34" s="280"/>
      <c r="J34" s="280"/>
      <c r="K34" s="280"/>
      <c r="L34" s="280"/>
      <c r="M34" s="280"/>
      <c r="N34" s="280"/>
      <c r="O34" s="280"/>
      <c r="P34" s="280"/>
      <c r="Q34" s="280"/>
      <c r="R34" s="280"/>
    </row>
    <row r="35" spans="1:18" s="254" customFormat="1" ht="14.25" customHeight="1">
      <c r="A35" s="99" t="s">
        <v>143</v>
      </c>
      <c r="B35" s="94" t="s">
        <v>144</v>
      </c>
      <c r="C35" s="95" t="s">
        <v>145</v>
      </c>
      <c r="D35" s="281"/>
      <c r="E35" s="290"/>
      <c r="F35" s="280"/>
      <c r="G35" s="280"/>
      <c r="H35" s="280"/>
      <c r="I35" s="280"/>
      <c r="J35" s="280"/>
      <c r="K35" s="280"/>
      <c r="L35" s="280"/>
      <c r="M35" s="280"/>
      <c r="N35" s="280"/>
      <c r="O35" s="280"/>
      <c r="P35" s="280"/>
      <c r="Q35" s="280"/>
      <c r="R35" s="280"/>
    </row>
    <row r="36" spans="1:18" s="254" customFormat="1" ht="14.25" customHeight="1">
      <c r="A36" s="99" t="s">
        <v>173</v>
      </c>
      <c r="B36" s="94" t="s">
        <v>174</v>
      </c>
      <c r="C36" s="95" t="s">
        <v>29</v>
      </c>
      <c r="D36" s="281"/>
      <c r="E36" s="290"/>
      <c r="F36" s="280"/>
      <c r="G36" s="280"/>
      <c r="H36" s="280"/>
      <c r="I36" s="280"/>
      <c r="J36" s="280"/>
      <c r="K36" s="280"/>
      <c r="L36" s="280"/>
      <c r="M36" s="280"/>
      <c r="N36" s="280"/>
      <c r="O36" s="280"/>
      <c r="P36" s="280"/>
      <c r="Q36" s="280"/>
      <c r="R36" s="280"/>
    </row>
    <row r="37" spans="1:18" s="254" customFormat="1" ht="14.25" customHeight="1">
      <c r="A37" s="99" t="s">
        <v>175</v>
      </c>
      <c r="B37" s="94" t="s">
        <v>176</v>
      </c>
      <c r="C37" s="95" t="s">
        <v>28</v>
      </c>
      <c r="D37" s="281"/>
      <c r="E37" s="290"/>
      <c r="F37" s="280"/>
      <c r="G37" s="280"/>
      <c r="H37" s="280"/>
      <c r="I37" s="280"/>
      <c r="J37" s="280"/>
      <c r="K37" s="280"/>
      <c r="L37" s="280"/>
      <c r="M37" s="280"/>
      <c r="N37" s="280"/>
      <c r="O37" s="280"/>
      <c r="P37" s="280"/>
      <c r="Q37" s="280"/>
      <c r="R37" s="280"/>
    </row>
    <row r="38" spans="1:18" s="254" customFormat="1" ht="14.25" customHeight="1">
      <c r="A38" s="99" t="s">
        <v>177</v>
      </c>
      <c r="B38" s="94" t="s">
        <v>178</v>
      </c>
      <c r="C38" s="95" t="s">
        <v>22</v>
      </c>
      <c r="D38" s="281"/>
      <c r="E38" s="290"/>
      <c r="F38" s="280"/>
      <c r="G38" s="280"/>
      <c r="H38" s="280"/>
      <c r="I38" s="280"/>
      <c r="J38" s="280"/>
      <c r="K38" s="280"/>
      <c r="L38" s="280"/>
      <c r="M38" s="280"/>
      <c r="N38" s="280"/>
      <c r="O38" s="280"/>
      <c r="P38" s="280"/>
      <c r="Q38" s="280"/>
      <c r="R38" s="280"/>
    </row>
    <row r="39" spans="1:18" s="254" customFormat="1" ht="14.25" customHeight="1">
      <c r="A39" s="99" t="s">
        <v>179</v>
      </c>
      <c r="B39" s="94" t="s">
        <v>180</v>
      </c>
      <c r="C39" s="95" t="s">
        <v>27</v>
      </c>
      <c r="D39" s="281"/>
      <c r="E39" s="290"/>
      <c r="F39" s="280"/>
      <c r="G39" s="280"/>
      <c r="H39" s="280"/>
      <c r="I39" s="280"/>
      <c r="J39" s="280"/>
      <c r="K39" s="280"/>
      <c r="L39" s="280"/>
      <c r="M39" s="280"/>
      <c r="N39" s="280"/>
      <c r="O39" s="280"/>
      <c r="P39" s="280"/>
      <c r="Q39" s="280"/>
      <c r="R39" s="280"/>
    </row>
    <row r="40" spans="1:18" s="254" customFormat="1" ht="14.25" customHeight="1">
      <c r="A40" s="99" t="s">
        <v>181</v>
      </c>
      <c r="B40" s="94" t="s">
        <v>182</v>
      </c>
      <c r="C40" s="95" t="s">
        <v>183</v>
      </c>
      <c r="D40" s="281"/>
      <c r="E40" s="290"/>
      <c r="F40" s="280"/>
      <c r="G40" s="280"/>
      <c r="H40" s="280"/>
      <c r="I40" s="280"/>
      <c r="J40" s="280"/>
      <c r="K40" s="280"/>
      <c r="L40" s="280"/>
      <c r="M40" s="280"/>
      <c r="N40" s="280"/>
      <c r="O40" s="280"/>
      <c r="P40" s="280"/>
      <c r="Q40" s="280"/>
      <c r="R40" s="280"/>
    </row>
    <row r="41" spans="1:18" s="254" customFormat="1" ht="14.25" customHeight="1">
      <c r="A41" s="99" t="s">
        <v>184</v>
      </c>
      <c r="B41" s="94" t="s">
        <v>185</v>
      </c>
      <c r="C41" s="95" t="s">
        <v>186</v>
      </c>
      <c r="D41" s="281"/>
      <c r="E41" s="290"/>
      <c r="F41" s="280"/>
      <c r="G41" s="280"/>
      <c r="H41" s="280"/>
      <c r="I41" s="280"/>
      <c r="J41" s="280"/>
      <c r="K41" s="280"/>
      <c r="L41" s="280"/>
      <c r="M41" s="280"/>
      <c r="N41" s="280"/>
      <c r="O41" s="280"/>
      <c r="P41" s="280"/>
      <c r="Q41" s="280"/>
      <c r="R41" s="280"/>
    </row>
    <row r="42" spans="1:18" s="254" customFormat="1" ht="14.25" customHeight="1">
      <c r="A42" s="97">
        <v>3</v>
      </c>
      <c r="B42" s="91" t="s">
        <v>187</v>
      </c>
      <c r="C42" s="96" t="s">
        <v>188</v>
      </c>
      <c r="D42" s="279"/>
      <c r="E42" s="290"/>
      <c r="F42" s="279"/>
      <c r="G42" s="279"/>
      <c r="H42" s="279"/>
      <c r="I42" s="279"/>
      <c r="J42" s="279"/>
      <c r="K42" s="279"/>
      <c r="L42" s="279"/>
      <c r="M42" s="279"/>
      <c r="N42" s="279"/>
      <c r="O42" s="279"/>
      <c r="P42" s="279"/>
      <c r="Q42" s="279"/>
      <c r="R42" s="279"/>
    </row>
    <row r="43" spans="1:18" s="254" customFormat="1" ht="14.25" customHeight="1">
      <c r="A43" s="99" t="s">
        <v>189</v>
      </c>
      <c r="B43" s="94" t="s">
        <v>190</v>
      </c>
      <c r="C43" s="95" t="s">
        <v>191</v>
      </c>
      <c r="D43" s="280"/>
      <c r="E43" s="290"/>
      <c r="F43" s="334"/>
      <c r="G43" s="334"/>
      <c r="H43" s="334"/>
      <c r="I43" s="334"/>
      <c r="J43" s="334"/>
      <c r="K43" s="334"/>
      <c r="L43" s="334"/>
      <c r="M43" s="334"/>
      <c r="N43" s="334"/>
      <c r="O43" s="280"/>
      <c r="P43" s="334"/>
      <c r="Q43" s="334"/>
      <c r="R43" s="334"/>
    </row>
    <row r="44" spans="1:18" s="254" customFormat="1" ht="14.25" customHeight="1">
      <c r="A44" s="99" t="s">
        <v>192</v>
      </c>
      <c r="B44" s="94" t="s">
        <v>193</v>
      </c>
      <c r="C44" s="95" t="s">
        <v>194</v>
      </c>
      <c r="D44" s="280"/>
      <c r="E44" s="290"/>
      <c r="F44" s="334"/>
      <c r="G44" s="334"/>
      <c r="H44" s="334"/>
      <c r="I44" s="334"/>
      <c r="J44" s="334"/>
      <c r="K44" s="334"/>
      <c r="L44" s="334"/>
      <c r="M44" s="334"/>
      <c r="N44" s="334"/>
      <c r="O44" s="280"/>
      <c r="P44" s="334"/>
      <c r="Q44" s="334"/>
      <c r="R44" s="334"/>
    </row>
    <row r="45" spans="1:18" s="254" customFormat="1" ht="14.25" customHeight="1">
      <c r="A45" s="99" t="s">
        <v>195</v>
      </c>
      <c r="B45" s="94" t="s">
        <v>196</v>
      </c>
      <c r="C45" s="95" t="s">
        <v>197</v>
      </c>
      <c r="D45" s="280"/>
      <c r="E45" s="290"/>
      <c r="F45" s="334"/>
      <c r="G45" s="334"/>
      <c r="H45" s="334"/>
      <c r="I45" s="334"/>
      <c r="J45" s="334"/>
      <c r="K45" s="334"/>
      <c r="L45" s="334"/>
      <c r="M45" s="334"/>
      <c r="N45" s="334"/>
      <c r="O45" s="280"/>
      <c r="P45" s="334"/>
      <c r="Q45" s="334"/>
      <c r="R45" s="334"/>
    </row>
    <row r="46" spans="1:18" s="254" customFormat="1" ht="14.25" customHeight="1">
      <c r="A46" s="97" t="s">
        <v>253</v>
      </c>
      <c r="B46" s="91" t="s">
        <v>254</v>
      </c>
      <c r="C46" s="96" t="s">
        <v>255</v>
      </c>
      <c r="D46" s="279"/>
      <c r="E46" s="290"/>
      <c r="F46" s="279"/>
      <c r="G46" s="279"/>
      <c r="H46" s="279"/>
      <c r="I46" s="279"/>
      <c r="J46" s="279"/>
      <c r="K46" s="279"/>
      <c r="L46" s="279"/>
      <c r="M46" s="279"/>
      <c r="N46" s="279"/>
      <c r="O46" s="279"/>
      <c r="P46" s="279"/>
      <c r="Q46" s="279"/>
      <c r="R46" s="279"/>
    </row>
    <row r="47" spans="1:18" s="254" customFormat="1" ht="14.25" customHeight="1">
      <c r="A47" s="99">
        <v>1</v>
      </c>
      <c r="B47" s="94" t="s">
        <v>256</v>
      </c>
      <c r="C47" s="95" t="s">
        <v>257</v>
      </c>
      <c r="D47" s="280"/>
      <c r="E47" s="290"/>
      <c r="F47" s="334"/>
      <c r="G47" s="334"/>
      <c r="H47" s="334"/>
      <c r="I47" s="334"/>
      <c r="J47" s="334"/>
      <c r="K47" s="334"/>
      <c r="L47" s="334"/>
      <c r="M47" s="334"/>
      <c r="N47" s="334"/>
      <c r="O47" s="280"/>
      <c r="P47" s="334"/>
      <c r="Q47" s="334"/>
      <c r="R47" s="334"/>
    </row>
    <row r="48" spans="1:18" s="254" customFormat="1" ht="14.25" customHeight="1">
      <c r="A48" s="99">
        <v>2</v>
      </c>
      <c r="B48" s="94" t="s">
        <v>258</v>
      </c>
      <c r="C48" s="95" t="s">
        <v>259</v>
      </c>
      <c r="D48" s="280"/>
      <c r="E48" s="290"/>
      <c r="F48" s="334"/>
      <c r="G48" s="334"/>
      <c r="H48" s="334"/>
      <c r="I48" s="334"/>
      <c r="J48" s="334"/>
      <c r="K48" s="334"/>
      <c r="L48" s="334"/>
      <c r="M48" s="334"/>
      <c r="N48" s="334"/>
      <c r="O48" s="280"/>
      <c r="P48" s="334"/>
      <c r="Q48" s="334"/>
      <c r="R48" s="334"/>
    </row>
    <row r="49" spans="1:18" s="254" customFormat="1" ht="14.25" customHeight="1">
      <c r="A49" s="100">
        <v>3</v>
      </c>
      <c r="B49" s="101" t="s">
        <v>260</v>
      </c>
      <c r="C49" s="102" t="s">
        <v>261</v>
      </c>
      <c r="D49" s="282"/>
      <c r="E49" s="290"/>
      <c r="F49" s="335"/>
      <c r="G49" s="335"/>
      <c r="H49" s="335"/>
      <c r="I49" s="335"/>
      <c r="J49" s="335"/>
      <c r="K49" s="335"/>
      <c r="L49" s="335"/>
      <c r="M49" s="335"/>
      <c r="N49" s="335"/>
      <c r="O49" s="282"/>
      <c r="P49" s="335"/>
      <c r="Q49" s="335"/>
      <c r="R49" s="335"/>
    </row>
    <row r="50" spans="1:5" ht="14.25" customHeight="1">
      <c r="A50" s="580" t="s">
        <v>413</v>
      </c>
      <c r="B50" s="580"/>
      <c r="C50" s="580"/>
      <c r="E50" s="337"/>
    </row>
    <row r="51" spans="1:5" s="227" customFormat="1" ht="12.75" customHeight="1">
      <c r="A51" s="532" t="s">
        <v>412</v>
      </c>
      <c r="B51" s="532"/>
      <c r="C51" s="532"/>
      <c r="E51" s="228"/>
    </row>
    <row r="52" spans="1:5" s="227" customFormat="1" ht="12.75" customHeight="1">
      <c r="A52" s="532"/>
      <c r="B52" s="532"/>
      <c r="C52" s="532"/>
      <c r="E52" s="228"/>
    </row>
    <row r="53" ht="12.75">
      <c r="C53" s="253"/>
    </row>
    <row r="55" spans="2:5" ht="12.75">
      <c r="B55" s="259"/>
      <c r="C55" s="259"/>
      <c r="D55" s="259"/>
      <c r="E55" s="259"/>
    </row>
    <row r="56" spans="2:5" ht="12.75">
      <c r="B56" s="259"/>
      <c r="C56" s="259"/>
      <c r="D56" s="259"/>
      <c r="E56" s="259"/>
    </row>
  </sheetData>
  <sheetProtection/>
  <mergeCells count="27">
    <mergeCell ref="N7:N9"/>
    <mergeCell ref="O7:O9"/>
    <mergeCell ref="P7:P9"/>
    <mergeCell ref="Q7:Q9"/>
    <mergeCell ref="R7:R9"/>
    <mergeCell ref="G8:G9"/>
    <mergeCell ref="H8:H9"/>
    <mergeCell ref="I8:I9"/>
    <mergeCell ref="J8:J9"/>
    <mergeCell ref="K8:K9"/>
    <mergeCell ref="C6:C9"/>
    <mergeCell ref="D6:D9"/>
    <mergeCell ref="F7:F9"/>
    <mergeCell ref="G7:J7"/>
    <mergeCell ref="K7:L7"/>
    <mergeCell ref="M7:M9"/>
    <mergeCell ref="L8:L9"/>
    <mergeCell ref="A52:C52"/>
    <mergeCell ref="A50:C50"/>
    <mergeCell ref="A51:C51"/>
    <mergeCell ref="E7:E9"/>
    <mergeCell ref="C1:E1"/>
    <mergeCell ref="C2:E2"/>
    <mergeCell ref="C3:E3"/>
    <mergeCell ref="C4:E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36"/>
    </sheetView>
  </sheetViews>
  <sheetFormatPr defaultColWidth="9.140625" defaultRowHeight="12.75"/>
  <cols>
    <col min="1" max="1" width="5.7109375" style="252" customWidth="1"/>
    <col min="2" max="2" width="41.8515625" style="88" customWidth="1"/>
    <col min="3" max="3" width="5.00390625" style="260" customWidth="1"/>
    <col min="4" max="4" width="9.8515625" style="88" customWidth="1"/>
    <col min="5" max="16384" width="9.140625" style="88" customWidth="1"/>
  </cols>
  <sheetData>
    <row r="1" spans="2:4" ht="16.5" customHeight="1">
      <c r="B1" s="253"/>
      <c r="C1" s="582" t="s">
        <v>33</v>
      </c>
      <c r="D1" s="582"/>
    </row>
    <row r="2" spans="2:4" ht="16.5" customHeight="1">
      <c r="B2" s="253"/>
      <c r="C2" s="583" t="s">
        <v>227</v>
      </c>
      <c r="D2" s="583"/>
    </row>
    <row r="3" spans="1:4" ht="16.5" customHeight="1">
      <c r="A3" s="254"/>
      <c r="B3" s="90" t="s">
        <v>228</v>
      </c>
      <c r="C3" s="582" t="s">
        <v>229</v>
      </c>
      <c r="D3" s="582"/>
    </row>
    <row r="4" spans="2:4" ht="16.5" customHeight="1">
      <c r="B4" s="255"/>
      <c r="C4" s="584" t="s">
        <v>411</v>
      </c>
      <c r="D4" s="584"/>
    </row>
    <row r="5" spans="3:4" ht="12" customHeight="1">
      <c r="C5" s="336"/>
      <c r="D5" s="256"/>
    </row>
    <row r="6" spans="1:4" s="89" customFormat="1" ht="14.25" customHeight="1">
      <c r="A6" s="585" t="s">
        <v>39</v>
      </c>
      <c r="B6" s="585" t="s">
        <v>198</v>
      </c>
      <c r="C6" s="585" t="s">
        <v>41</v>
      </c>
      <c r="D6" s="338" t="s">
        <v>232</v>
      </c>
    </row>
    <row r="7" spans="1:4" ht="23.25" customHeight="1">
      <c r="A7" s="585" t="s">
        <v>199</v>
      </c>
      <c r="B7" s="585"/>
      <c r="C7" s="585"/>
      <c r="D7" s="581" t="s">
        <v>234</v>
      </c>
    </row>
    <row r="8" spans="1:4" ht="12.75" customHeight="1">
      <c r="A8" s="585"/>
      <c r="B8" s="585" t="s">
        <v>200</v>
      </c>
      <c r="C8" s="585"/>
      <c r="D8" s="581"/>
    </row>
    <row r="9" spans="1:4" ht="52.5" customHeight="1">
      <c r="A9" s="586"/>
      <c r="B9" s="586"/>
      <c r="C9" s="586"/>
      <c r="D9" s="581"/>
    </row>
    <row r="10" spans="1:86" s="258" customFormat="1" ht="11.25">
      <c r="A10" s="291" t="s">
        <v>201</v>
      </c>
      <c r="B10" s="291" t="s">
        <v>202</v>
      </c>
      <c r="C10" s="291" t="s">
        <v>203</v>
      </c>
      <c r="D10" s="293" t="s">
        <v>250</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row>
    <row r="11" spans="1:4" s="254" customFormat="1" ht="14.25" customHeight="1">
      <c r="A11" s="99" t="s">
        <v>54</v>
      </c>
      <c r="B11" s="94" t="s">
        <v>55</v>
      </c>
      <c r="C11" s="95" t="s">
        <v>56</v>
      </c>
      <c r="D11" s="280"/>
    </row>
    <row r="12" spans="1:4" s="254" customFormat="1" ht="14.25" customHeight="1">
      <c r="A12" s="99" t="s">
        <v>65</v>
      </c>
      <c r="B12" s="94" t="s">
        <v>66</v>
      </c>
      <c r="C12" s="95" t="s">
        <v>67</v>
      </c>
      <c r="D12" s="280"/>
    </row>
    <row r="13" spans="1:4" s="254" customFormat="1" ht="14.25" customHeight="1">
      <c r="A13" s="99" t="s">
        <v>68</v>
      </c>
      <c r="B13" s="94" t="s">
        <v>69</v>
      </c>
      <c r="C13" s="95" t="s">
        <v>8</v>
      </c>
      <c r="D13" s="280"/>
    </row>
    <row r="14" spans="1:4" s="254" customFormat="1" ht="14.25" customHeight="1">
      <c r="A14" s="99" t="s">
        <v>73</v>
      </c>
      <c r="B14" s="94" t="s">
        <v>74</v>
      </c>
      <c r="C14" s="95" t="s">
        <v>75</v>
      </c>
      <c r="D14" s="280"/>
    </row>
    <row r="15" spans="1:4" s="254" customFormat="1" ht="14.25" customHeight="1">
      <c r="A15" s="99" t="s">
        <v>76</v>
      </c>
      <c r="B15" s="94" t="s">
        <v>77</v>
      </c>
      <c r="C15" s="95" t="s">
        <v>78</v>
      </c>
      <c r="D15" s="280"/>
    </row>
    <row r="16" spans="1:4" s="254" customFormat="1" ht="14.25" customHeight="1">
      <c r="A16" s="99" t="s">
        <v>79</v>
      </c>
      <c r="B16" s="94" t="s">
        <v>80</v>
      </c>
      <c r="C16" s="95" t="s">
        <v>81</v>
      </c>
      <c r="D16" s="280"/>
    </row>
    <row r="17" spans="1:4" s="285" customFormat="1" ht="14.25" customHeight="1">
      <c r="A17" s="98" t="s">
        <v>82</v>
      </c>
      <c r="B17" s="92" t="s">
        <v>83</v>
      </c>
      <c r="C17" s="93" t="s">
        <v>23</v>
      </c>
      <c r="D17" s="284"/>
    </row>
    <row r="18" spans="1:4" s="285" customFormat="1" ht="14.25" customHeight="1">
      <c r="A18" s="98" t="s">
        <v>84</v>
      </c>
      <c r="B18" s="92" t="s">
        <v>85</v>
      </c>
      <c r="C18" s="93" t="s">
        <v>86</v>
      </c>
      <c r="D18" s="284"/>
    </row>
    <row r="19" spans="1:4" s="285" customFormat="1" ht="14.25" customHeight="1">
      <c r="A19" s="98" t="s">
        <v>87</v>
      </c>
      <c r="B19" s="92" t="s">
        <v>88</v>
      </c>
      <c r="C19" s="93" t="s">
        <v>5</v>
      </c>
      <c r="D19" s="284"/>
    </row>
    <row r="20" spans="1:4" s="254" customFormat="1" ht="14.25" customHeight="1">
      <c r="A20" s="99" t="s">
        <v>93</v>
      </c>
      <c r="B20" s="94" t="s">
        <v>94</v>
      </c>
      <c r="C20" s="95" t="s">
        <v>24</v>
      </c>
      <c r="D20" s="280"/>
    </row>
    <row r="21" spans="1:4" s="254" customFormat="1" ht="14.25" customHeight="1">
      <c r="A21" s="99" t="s">
        <v>95</v>
      </c>
      <c r="B21" s="94" t="s">
        <v>96</v>
      </c>
      <c r="C21" s="95" t="s">
        <v>97</v>
      </c>
      <c r="D21" s="280"/>
    </row>
    <row r="22" spans="1:4" s="254" customFormat="1" ht="14.25" customHeight="1">
      <c r="A22" s="99" t="s">
        <v>101</v>
      </c>
      <c r="B22" s="94" t="s">
        <v>102</v>
      </c>
      <c r="C22" s="95" t="s">
        <v>30</v>
      </c>
      <c r="D22" s="280"/>
    </row>
    <row r="23" spans="1:4" s="254" customFormat="1" ht="14.25" customHeight="1">
      <c r="A23" s="99" t="s">
        <v>103</v>
      </c>
      <c r="B23" s="94" t="s">
        <v>104</v>
      </c>
      <c r="C23" s="95" t="s">
        <v>105</v>
      </c>
      <c r="D23" s="280"/>
    </row>
    <row r="24" spans="1:4" s="254" customFormat="1" ht="14.25" customHeight="1">
      <c r="A24" s="99" t="s">
        <v>106</v>
      </c>
      <c r="B24" s="94" t="s">
        <v>107</v>
      </c>
      <c r="C24" s="95" t="s">
        <v>108</v>
      </c>
      <c r="D24" s="280"/>
    </row>
    <row r="25" spans="1:4" s="254" customFormat="1" ht="14.25" customHeight="1">
      <c r="A25" s="99" t="s">
        <v>109</v>
      </c>
      <c r="B25" s="94" t="s">
        <v>110</v>
      </c>
      <c r="C25" s="95" t="s">
        <v>111</v>
      </c>
      <c r="D25" s="280"/>
    </row>
    <row r="26" spans="1:4" s="254" customFormat="1" ht="14.25" customHeight="1">
      <c r="A26" s="99" t="s">
        <v>135</v>
      </c>
      <c r="B26" s="94" t="s">
        <v>136</v>
      </c>
      <c r="C26" s="95" t="s">
        <v>137</v>
      </c>
      <c r="D26" s="280"/>
    </row>
    <row r="27" spans="1:4" s="254" customFormat="1" ht="14.25" customHeight="1">
      <c r="A27" s="99" t="s">
        <v>143</v>
      </c>
      <c r="B27" s="94" t="s">
        <v>144</v>
      </c>
      <c r="C27" s="95" t="s">
        <v>145</v>
      </c>
      <c r="D27" s="280"/>
    </row>
    <row r="28" spans="1:4" s="254" customFormat="1" ht="14.25" customHeight="1">
      <c r="A28" s="99" t="s">
        <v>173</v>
      </c>
      <c r="B28" s="94" t="s">
        <v>174</v>
      </c>
      <c r="C28" s="95" t="s">
        <v>29</v>
      </c>
      <c r="D28" s="280"/>
    </row>
    <row r="29" spans="1:4" s="254" customFormat="1" ht="14.25" customHeight="1">
      <c r="A29" s="99" t="s">
        <v>175</v>
      </c>
      <c r="B29" s="94" t="s">
        <v>176</v>
      </c>
      <c r="C29" s="95" t="s">
        <v>28</v>
      </c>
      <c r="D29" s="280"/>
    </row>
    <row r="30" spans="1:4" s="254" customFormat="1" ht="14.25" customHeight="1">
      <c r="A30" s="99" t="s">
        <v>177</v>
      </c>
      <c r="B30" s="94" t="s">
        <v>178</v>
      </c>
      <c r="C30" s="95" t="s">
        <v>22</v>
      </c>
      <c r="D30" s="280"/>
    </row>
    <row r="31" spans="1:4" s="254" customFormat="1" ht="14.25" customHeight="1">
      <c r="A31" s="99" t="s">
        <v>179</v>
      </c>
      <c r="B31" s="94" t="s">
        <v>180</v>
      </c>
      <c r="C31" s="95" t="s">
        <v>27</v>
      </c>
      <c r="D31" s="280"/>
    </row>
    <row r="32" spans="1:4" s="254" customFormat="1" ht="14.25" customHeight="1">
      <c r="A32" s="99" t="s">
        <v>181</v>
      </c>
      <c r="B32" s="94" t="s">
        <v>182</v>
      </c>
      <c r="C32" s="95" t="s">
        <v>183</v>
      </c>
      <c r="D32" s="280"/>
    </row>
    <row r="33" spans="1:4" s="254" customFormat="1" ht="14.25" customHeight="1">
      <c r="A33" s="99" t="s">
        <v>184</v>
      </c>
      <c r="B33" s="94" t="s">
        <v>185</v>
      </c>
      <c r="C33" s="95" t="s">
        <v>186</v>
      </c>
      <c r="D33" s="280"/>
    </row>
    <row r="34" spans="1:4" s="254" customFormat="1" ht="14.25" customHeight="1">
      <c r="A34" s="99" t="s">
        <v>189</v>
      </c>
      <c r="B34" s="94" t="s">
        <v>190</v>
      </c>
      <c r="C34" s="95" t="s">
        <v>191</v>
      </c>
      <c r="D34" s="280"/>
    </row>
    <row r="35" spans="1:4" s="254" customFormat="1" ht="14.25" customHeight="1">
      <c r="A35" s="99" t="s">
        <v>192</v>
      </c>
      <c r="B35" s="94" t="s">
        <v>193</v>
      </c>
      <c r="C35" s="95" t="s">
        <v>194</v>
      </c>
      <c r="D35" s="280"/>
    </row>
    <row r="36" spans="1:4" s="254" customFormat="1" ht="14.25" customHeight="1">
      <c r="A36" s="99" t="s">
        <v>195</v>
      </c>
      <c r="B36" s="94" t="s">
        <v>196</v>
      </c>
      <c r="C36" s="95" t="s">
        <v>197</v>
      </c>
      <c r="D36" s="280"/>
    </row>
    <row r="37" spans="1:4" ht="14.25" customHeight="1">
      <c r="A37" s="580" t="s">
        <v>413</v>
      </c>
      <c r="B37" s="580"/>
      <c r="C37" s="580"/>
      <c r="D37" s="337"/>
    </row>
    <row r="38" spans="1:4" s="227" customFormat="1" ht="12.75" customHeight="1">
      <c r="A38" s="532" t="s">
        <v>412</v>
      </c>
      <c r="B38" s="532"/>
      <c r="C38" s="532"/>
      <c r="D38" s="228"/>
    </row>
    <row r="39" spans="1:4" s="227" customFormat="1" ht="12.75" customHeight="1">
      <c r="A39" s="532"/>
      <c r="B39" s="532"/>
      <c r="C39" s="532"/>
      <c r="D39" s="228"/>
    </row>
    <row r="40" ht="12.75">
      <c r="C40" s="253"/>
    </row>
    <row r="42" spans="2:4" ht="12.75">
      <c r="B42" s="259"/>
      <c r="C42" s="259"/>
      <c r="D42" s="259"/>
    </row>
    <row r="43" spans="2:4" ht="12.75">
      <c r="B43" s="259"/>
      <c r="C43" s="259"/>
      <c r="D43" s="259"/>
    </row>
  </sheetData>
  <sheetProtection/>
  <mergeCells count="11">
    <mergeCell ref="B6:B9"/>
    <mergeCell ref="C6:C9"/>
    <mergeCell ref="A39:C39"/>
    <mergeCell ref="A37:C37"/>
    <mergeCell ref="A38:C38"/>
    <mergeCell ref="D7:D9"/>
    <mergeCell ref="C1:D1"/>
    <mergeCell ref="C2:D2"/>
    <mergeCell ref="C3:D3"/>
    <mergeCell ref="C4:D4"/>
    <mergeCell ref="A6:A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56"/>
  <sheetViews>
    <sheetView zoomScale="85" zoomScaleNormal="85"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P12" sqref="P12"/>
    </sheetView>
  </sheetViews>
  <sheetFormatPr defaultColWidth="9.140625" defaultRowHeight="12.75"/>
  <cols>
    <col min="1" max="1" width="5.7109375" style="142" customWidth="1"/>
    <col min="2" max="2" width="41.8515625" style="48" customWidth="1"/>
    <col min="3" max="3" width="5.00390625" style="429" customWidth="1"/>
    <col min="4" max="4" width="10.140625" style="48" customWidth="1"/>
    <col min="5" max="5" width="10.28125" style="48" customWidth="1"/>
    <col min="6" max="6" width="10.00390625" style="48" customWidth="1"/>
    <col min="7" max="7" width="10.140625" style="48" customWidth="1"/>
    <col min="8" max="8" width="9.7109375" style="48" customWidth="1"/>
    <col min="9" max="9" width="10.28125" style="48" customWidth="1"/>
    <col min="10" max="10" width="9.140625" style="48" customWidth="1"/>
    <col min="11" max="11" width="9.7109375" style="48" customWidth="1"/>
    <col min="12" max="14" width="9.421875" style="48" customWidth="1"/>
    <col min="15" max="15" width="11.140625" style="48" customWidth="1"/>
    <col min="16" max="16" width="10.00390625" style="48" customWidth="1"/>
    <col min="17" max="17" width="9.7109375" style="48" customWidth="1"/>
    <col min="18" max="18" width="10.57421875" style="48" customWidth="1"/>
    <col min="19" max="16384" width="9.140625" style="48" customWidth="1"/>
  </cols>
  <sheetData>
    <row r="1" spans="2:17" ht="16.5" customHeight="1">
      <c r="B1" s="188"/>
      <c r="C1" s="479" t="s">
        <v>33</v>
      </c>
      <c r="D1" s="479"/>
      <c r="E1" s="479"/>
      <c r="F1" s="479"/>
      <c r="G1" s="479"/>
      <c r="H1" s="479"/>
      <c r="I1" s="479"/>
      <c r="J1" s="479"/>
      <c r="K1" s="479"/>
      <c r="L1" s="479"/>
      <c r="M1" s="479"/>
      <c r="N1" s="479"/>
      <c r="O1" s="479"/>
      <c r="P1" s="123" t="s">
        <v>226</v>
      </c>
      <c r="Q1" s="123"/>
    </row>
    <row r="2" spans="2:17" ht="16.5" customHeight="1">
      <c r="B2" s="188"/>
      <c r="C2" s="480" t="s">
        <v>227</v>
      </c>
      <c r="D2" s="480"/>
      <c r="E2" s="480"/>
      <c r="F2" s="480"/>
      <c r="G2" s="480"/>
      <c r="H2" s="480"/>
      <c r="I2" s="480"/>
      <c r="J2" s="480"/>
      <c r="K2" s="480"/>
      <c r="L2" s="480"/>
      <c r="M2" s="480"/>
      <c r="N2" s="480"/>
      <c r="O2" s="480"/>
      <c r="P2" s="123"/>
      <c r="Q2" s="123"/>
    </row>
    <row r="3" spans="1:18" ht="16.5" customHeight="1">
      <c r="A3" s="145"/>
      <c r="B3" s="308" t="s">
        <v>228</v>
      </c>
      <c r="C3" s="479" t="s">
        <v>229</v>
      </c>
      <c r="D3" s="479"/>
      <c r="E3" s="479"/>
      <c r="F3" s="479"/>
      <c r="G3" s="479"/>
      <c r="H3" s="479"/>
      <c r="I3" s="479"/>
      <c r="J3" s="479"/>
      <c r="K3" s="479"/>
      <c r="L3" s="479"/>
      <c r="M3" s="479"/>
      <c r="N3" s="479"/>
      <c r="O3" s="479"/>
      <c r="P3" s="125" t="s">
        <v>441</v>
      </c>
      <c r="Q3" s="125"/>
      <c r="R3" s="125"/>
    </row>
    <row r="4" spans="2:18" ht="16.5" customHeight="1">
      <c r="B4" s="84"/>
      <c r="C4" s="484" t="s">
        <v>457</v>
      </c>
      <c r="D4" s="484"/>
      <c r="E4" s="484"/>
      <c r="F4" s="484"/>
      <c r="G4" s="484"/>
      <c r="H4" s="484"/>
      <c r="I4" s="484"/>
      <c r="J4" s="484"/>
      <c r="K4" s="484"/>
      <c r="L4" s="484"/>
      <c r="M4" s="484"/>
      <c r="N4" s="484"/>
      <c r="O4" s="484"/>
      <c r="P4" s="125" t="s">
        <v>38</v>
      </c>
      <c r="Q4" s="125"/>
      <c r="R4" s="125"/>
    </row>
    <row r="5" spans="3:18" ht="12" customHeight="1">
      <c r="C5" s="387"/>
      <c r="D5" s="246"/>
      <c r="E5" s="246"/>
      <c r="F5" s="246"/>
      <c r="G5" s="246"/>
      <c r="H5" s="246"/>
      <c r="I5" s="246"/>
      <c r="J5" s="246"/>
      <c r="K5" s="246"/>
      <c r="L5" s="246"/>
      <c r="M5" s="246"/>
      <c r="N5" s="246"/>
      <c r="O5" s="416"/>
      <c r="P5" s="481" t="s">
        <v>230</v>
      </c>
      <c r="Q5" s="481"/>
      <c r="R5" s="481"/>
    </row>
    <row r="6" spans="1:18" s="125" customFormat="1" ht="14.25" customHeight="1">
      <c r="A6" s="485" t="s">
        <v>39</v>
      </c>
      <c r="B6" s="485" t="s">
        <v>198</v>
      </c>
      <c r="C6" s="485" t="s">
        <v>41</v>
      </c>
      <c r="D6" s="482" t="s">
        <v>231</v>
      </c>
      <c r="E6" s="487" t="s">
        <v>232</v>
      </c>
      <c r="F6" s="487"/>
      <c r="G6" s="487"/>
      <c r="H6" s="487"/>
      <c r="I6" s="487"/>
      <c r="J6" s="487"/>
      <c r="K6" s="487"/>
      <c r="L6" s="487"/>
      <c r="M6" s="487"/>
      <c r="N6" s="487"/>
      <c r="O6" s="485" t="s">
        <v>233</v>
      </c>
      <c r="P6" s="485"/>
      <c r="Q6" s="485"/>
      <c r="R6" s="485"/>
    </row>
    <row r="7" spans="1:18" ht="23.25" customHeight="1">
      <c r="A7" s="485" t="s">
        <v>199</v>
      </c>
      <c r="B7" s="485"/>
      <c r="C7" s="485"/>
      <c r="D7" s="482"/>
      <c r="E7" s="482" t="s">
        <v>234</v>
      </c>
      <c r="F7" s="482" t="s">
        <v>235</v>
      </c>
      <c r="G7" s="482" t="s">
        <v>236</v>
      </c>
      <c r="H7" s="482"/>
      <c r="I7" s="482"/>
      <c r="J7" s="482"/>
      <c r="K7" s="488" t="s">
        <v>237</v>
      </c>
      <c r="L7" s="488"/>
      <c r="M7" s="482" t="s">
        <v>238</v>
      </c>
      <c r="N7" s="482" t="s">
        <v>239</v>
      </c>
      <c r="O7" s="482" t="s">
        <v>240</v>
      </c>
      <c r="P7" s="482" t="s">
        <v>241</v>
      </c>
      <c r="Q7" s="482" t="s">
        <v>242</v>
      </c>
      <c r="R7" s="482" t="s">
        <v>243</v>
      </c>
    </row>
    <row r="8" spans="1:18" ht="12.75" customHeight="1">
      <c r="A8" s="485"/>
      <c r="B8" s="485" t="s">
        <v>200</v>
      </c>
      <c r="C8" s="485"/>
      <c r="D8" s="482"/>
      <c r="E8" s="482"/>
      <c r="F8" s="483"/>
      <c r="G8" s="482" t="s">
        <v>244</v>
      </c>
      <c r="H8" s="489" t="s">
        <v>245</v>
      </c>
      <c r="I8" s="489" t="s">
        <v>246</v>
      </c>
      <c r="J8" s="482" t="s">
        <v>247</v>
      </c>
      <c r="K8" s="482" t="s">
        <v>248</v>
      </c>
      <c r="L8" s="482" t="s">
        <v>249</v>
      </c>
      <c r="M8" s="483"/>
      <c r="N8" s="483"/>
      <c r="O8" s="482"/>
      <c r="P8" s="483"/>
      <c r="Q8" s="482"/>
      <c r="R8" s="483"/>
    </row>
    <row r="9" spans="1:18" ht="52.5" customHeight="1">
      <c r="A9" s="486"/>
      <c r="B9" s="486"/>
      <c r="C9" s="486"/>
      <c r="D9" s="482"/>
      <c r="E9" s="482"/>
      <c r="F9" s="483"/>
      <c r="G9" s="483"/>
      <c r="H9" s="482"/>
      <c r="I9" s="482"/>
      <c r="J9" s="483"/>
      <c r="K9" s="482"/>
      <c r="L9" s="482"/>
      <c r="M9" s="483"/>
      <c r="N9" s="483"/>
      <c r="O9" s="482"/>
      <c r="P9" s="483"/>
      <c r="Q9" s="482"/>
      <c r="R9" s="483"/>
    </row>
    <row r="10" spans="1:100" s="420" customFormat="1" ht="11.25">
      <c r="A10" s="212" t="s">
        <v>201</v>
      </c>
      <c r="B10" s="212" t="s">
        <v>202</v>
      </c>
      <c r="C10" s="212" t="s">
        <v>203</v>
      </c>
      <c r="D10" s="212" t="s">
        <v>204</v>
      </c>
      <c r="E10" s="417" t="s">
        <v>250</v>
      </c>
      <c r="F10" s="212" t="s">
        <v>251</v>
      </c>
      <c r="G10" s="212" t="s">
        <v>252</v>
      </c>
      <c r="H10" s="418">
        <v>-8</v>
      </c>
      <c r="I10" s="418">
        <v>-9</v>
      </c>
      <c r="J10" s="418">
        <v>-10</v>
      </c>
      <c r="K10" s="418">
        <v>-11</v>
      </c>
      <c r="L10" s="418">
        <v>-12</v>
      </c>
      <c r="M10" s="418">
        <v>-13</v>
      </c>
      <c r="N10" s="418">
        <v>-14</v>
      </c>
      <c r="O10" s="417" t="s">
        <v>390</v>
      </c>
      <c r="P10" s="418">
        <v>-16</v>
      </c>
      <c r="Q10" s="418">
        <v>-17</v>
      </c>
      <c r="R10" s="418">
        <v>-18</v>
      </c>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row>
    <row r="11" spans="1:18" s="49" customFormat="1" ht="14.25" customHeight="1">
      <c r="A11" s="421" t="s">
        <v>44</v>
      </c>
      <c r="B11" s="422" t="s">
        <v>45</v>
      </c>
      <c r="C11" s="300"/>
      <c r="D11" s="423">
        <v>32541.179800000013</v>
      </c>
      <c r="E11" s="423">
        <v>30605.34800000001</v>
      </c>
      <c r="F11" s="423">
        <v>25328.924900000005</v>
      </c>
      <c r="G11" s="423">
        <v>4096.3723</v>
      </c>
      <c r="H11" s="423">
        <v>299.27</v>
      </c>
      <c r="I11" s="423">
        <v>678.9379</v>
      </c>
      <c r="J11" s="423">
        <v>0</v>
      </c>
      <c r="K11" s="423">
        <v>53.65369999999999</v>
      </c>
      <c r="L11" s="423">
        <v>0</v>
      </c>
      <c r="M11" s="423">
        <v>0</v>
      </c>
      <c r="N11" s="423">
        <v>148.1892</v>
      </c>
      <c r="O11" s="423">
        <v>1935.8318</v>
      </c>
      <c r="P11" s="423">
        <v>1181.2679</v>
      </c>
      <c r="Q11" s="423">
        <v>123.68730000000001</v>
      </c>
      <c r="R11" s="423">
        <v>630.8765999999999</v>
      </c>
    </row>
    <row r="12" spans="1:18" s="308" customFormat="1" ht="14.25" customHeight="1">
      <c r="A12" s="133">
        <v>1</v>
      </c>
      <c r="B12" s="134" t="s">
        <v>46</v>
      </c>
      <c r="C12" s="135" t="s">
        <v>47</v>
      </c>
      <c r="D12" s="365">
        <v>25645.17250000001</v>
      </c>
      <c r="E12" s="365">
        <v>25525.28390000001</v>
      </c>
      <c r="F12" s="365">
        <v>23312.691300000006</v>
      </c>
      <c r="G12" s="365">
        <v>1943.1143</v>
      </c>
      <c r="H12" s="365">
        <v>144.4056</v>
      </c>
      <c r="I12" s="365">
        <v>29.7575</v>
      </c>
      <c r="J12" s="365">
        <v>0</v>
      </c>
      <c r="K12" s="365">
        <v>51.071799999999996</v>
      </c>
      <c r="L12" s="365">
        <v>0</v>
      </c>
      <c r="M12" s="365">
        <v>0</v>
      </c>
      <c r="N12" s="365">
        <v>44.24340000000001</v>
      </c>
      <c r="O12" s="365">
        <v>119.8886</v>
      </c>
      <c r="P12" s="365">
        <v>0.0567</v>
      </c>
      <c r="Q12" s="365">
        <v>119.8319</v>
      </c>
      <c r="R12" s="365">
        <v>0</v>
      </c>
    </row>
    <row r="13" spans="1:18" s="425" customFormat="1" ht="14.25" customHeight="1">
      <c r="A13" s="173" t="s">
        <v>48</v>
      </c>
      <c r="B13" s="174" t="s">
        <v>49</v>
      </c>
      <c r="C13" s="175" t="s">
        <v>50</v>
      </c>
      <c r="D13" s="424">
        <v>22668.80980000001</v>
      </c>
      <c r="E13" s="424">
        <v>22548.94840000001</v>
      </c>
      <c r="F13" s="424">
        <v>20723.722700000002</v>
      </c>
      <c r="G13" s="424">
        <v>1711.4657</v>
      </c>
      <c r="H13" s="424">
        <v>73.1134</v>
      </c>
      <c r="I13" s="424">
        <v>4.1084</v>
      </c>
      <c r="J13" s="424">
        <v>0</v>
      </c>
      <c r="K13" s="424">
        <v>0</v>
      </c>
      <c r="L13" s="424">
        <v>0</v>
      </c>
      <c r="M13" s="424">
        <v>0</v>
      </c>
      <c r="N13" s="424">
        <v>36.5382</v>
      </c>
      <c r="O13" s="424">
        <v>119.8614</v>
      </c>
      <c r="P13" s="592">
        <v>0.0295</v>
      </c>
      <c r="Q13" s="424">
        <v>119.8319</v>
      </c>
      <c r="R13" s="424">
        <v>0</v>
      </c>
    </row>
    <row r="14" spans="1:18" s="145" customFormat="1" ht="14.25" customHeight="1">
      <c r="A14" s="136" t="s">
        <v>51</v>
      </c>
      <c r="B14" s="137" t="s">
        <v>52</v>
      </c>
      <c r="C14" s="138" t="s">
        <v>53</v>
      </c>
      <c r="D14" s="364">
        <v>4986.044400000001</v>
      </c>
      <c r="E14" s="364">
        <v>4986.044400000001</v>
      </c>
      <c r="F14" s="364">
        <v>4853.7363000000005</v>
      </c>
      <c r="G14" s="364">
        <v>107.6639</v>
      </c>
      <c r="H14" s="364">
        <v>12.479099999999999</v>
      </c>
      <c r="I14" s="364">
        <v>2.4549</v>
      </c>
      <c r="J14" s="364">
        <v>0</v>
      </c>
      <c r="K14" s="364">
        <v>0</v>
      </c>
      <c r="L14" s="364">
        <v>0</v>
      </c>
      <c r="M14" s="364">
        <v>0</v>
      </c>
      <c r="N14" s="364">
        <v>9.7102</v>
      </c>
      <c r="O14" s="364">
        <v>0</v>
      </c>
      <c r="P14" s="364">
        <v>0</v>
      </c>
      <c r="Q14" s="364">
        <v>0</v>
      </c>
      <c r="R14" s="364">
        <v>0</v>
      </c>
    </row>
    <row r="15" spans="1:18" s="145" customFormat="1" ht="14.25" customHeight="1">
      <c r="A15" s="136" t="s">
        <v>54</v>
      </c>
      <c r="B15" s="137" t="s">
        <v>55</v>
      </c>
      <c r="C15" s="138" t="s">
        <v>56</v>
      </c>
      <c r="D15" s="426">
        <v>1438.5521999999999</v>
      </c>
      <c r="E15" s="364">
        <v>1438.5521999999999</v>
      </c>
      <c r="F15" s="364">
        <v>1433.7444</v>
      </c>
      <c r="G15" s="364">
        <v>1.2331</v>
      </c>
      <c r="H15" s="364">
        <v>1.3687999999999998</v>
      </c>
      <c r="I15" s="364">
        <v>0</v>
      </c>
      <c r="J15" s="364">
        <v>0</v>
      </c>
      <c r="K15" s="364">
        <v>0</v>
      </c>
      <c r="L15" s="364">
        <v>0</v>
      </c>
      <c r="M15" s="364">
        <v>0</v>
      </c>
      <c r="N15" s="364">
        <v>2.2058999999999997</v>
      </c>
      <c r="O15" s="364">
        <v>0</v>
      </c>
      <c r="P15" s="364">
        <v>0</v>
      </c>
      <c r="Q15" s="364">
        <v>0</v>
      </c>
      <c r="R15" s="364">
        <v>0</v>
      </c>
    </row>
    <row r="16" spans="1:18" s="145" customFormat="1" ht="14.25" customHeight="1">
      <c r="A16" s="136" t="s">
        <v>65</v>
      </c>
      <c r="B16" s="137" t="s">
        <v>66</v>
      </c>
      <c r="C16" s="138" t="s">
        <v>67</v>
      </c>
      <c r="D16" s="426">
        <v>3547.4922000000006</v>
      </c>
      <c r="E16" s="364">
        <v>3547.4922000000006</v>
      </c>
      <c r="F16" s="364">
        <v>3419.9919000000004</v>
      </c>
      <c r="G16" s="364">
        <v>106.4308</v>
      </c>
      <c r="H16" s="364">
        <v>11.110299999999999</v>
      </c>
      <c r="I16" s="364">
        <v>2.4549</v>
      </c>
      <c r="J16" s="364">
        <v>0</v>
      </c>
      <c r="K16" s="364">
        <v>0</v>
      </c>
      <c r="L16" s="364">
        <v>0</v>
      </c>
      <c r="M16" s="364">
        <v>0</v>
      </c>
      <c r="N16" s="364">
        <v>7.5043</v>
      </c>
      <c r="O16" s="364">
        <v>0</v>
      </c>
      <c r="P16" s="364">
        <v>0</v>
      </c>
      <c r="Q16" s="364">
        <v>0</v>
      </c>
      <c r="R16" s="364">
        <v>0</v>
      </c>
    </row>
    <row r="17" spans="1:18" s="145" customFormat="1" ht="14.25" customHeight="1">
      <c r="A17" s="136" t="s">
        <v>68</v>
      </c>
      <c r="B17" s="137" t="s">
        <v>69</v>
      </c>
      <c r="C17" s="138" t="s">
        <v>8</v>
      </c>
      <c r="D17" s="426">
        <v>17682.765400000008</v>
      </c>
      <c r="E17" s="364">
        <v>17562.904000000006</v>
      </c>
      <c r="F17" s="364">
        <v>15869.986400000002</v>
      </c>
      <c r="G17" s="364">
        <v>1603.8018</v>
      </c>
      <c r="H17" s="364">
        <v>60.6343</v>
      </c>
      <c r="I17" s="364">
        <v>1.6535</v>
      </c>
      <c r="J17" s="364">
        <v>0</v>
      </c>
      <c r="K17" s="364">
        <v>0</v>
      </c>
      <c r="L17" s="364">
        <v>0</v>
      </c>
      <c r="M17" s="364">
        <v>0</v>
      </c>
      <c r="N17" s="364">
        <v>26.828000000000003</v>
      </c>
      <c r="O17" s="364">
        <v>119.8614</v>
      </c>
      <c r="P17" s="471">
        <v>0.0295</v>
      </c>
      <c r="Q17" s="364">
        <v>119.8319</v>
      </c>
      <c r="R17" s="364">
        <v>0</v>
      </c>
    </row>
    <row r="18" spans="1:18" s="425" customFormat="1" ht="14.25" customHeight="1">
      <c r="A18" s="173" t="s">
        <v>70</v>
      </c>
      <c r="B18" s="174" t="s">
        <v>71</v>
      </c>
      <c r="C18" s="175" t="s">
        <v>72</v>
      </c>
      <c r="D18" s="424">
        <v>1470.3121999999998</v>
      </c>
      <c r="E18" s="424">
        <v>1470.3121999999998</v>
      </c>
      <c r="F18" s="424">
        <v>1313.8747999999998</v>
      </c>
      <c r="G18" s="424">
        <v>94.81890000000001</v>
      </c>
      <c r="H18" s="424">
        <v>49.6984</v>
      </c>
      <c r="I18" s="424">
        <v>6.0061</v>
      </c>
      <c r="J18" s="424">
        <v>0</v>
      </c>
      <c r="K18" s="424">
        <v>0</v>
      </c>
      <c r="L18" s="424">
        <v>0</v>
      </c>
      <c r="M18" s="424">
        <v>0</v>
      </c>
      <c r="N18" s="424">
        <v>5.914</v>
      </c>
      <c r="O18" s="424">
        <v>0</v>
      </c>
      <c r="P18" s="424">
        <v>0</v>
      </c>
      <c r="Q18" s="424">
        <v>0</v>
      </c>
      <c r="R18" s="424">
        <v>0</v>
      </c>
    </row>
    <row r="19" spans="1:18" s="145" customFormat="1" ht="14.25" customHeight="1">
      <c r="A19" s="136" t="s">
        <v>73</v>
      </c>
      <c r="B19" s="137" t="s">
        <v>74</v>
      </c>
      <c r="C19" s="138" t="s">
        <v>75</v>
      </c>
      <c r="D19" s="426">
        <v>1454.7690999999998</v>
      </c>
      <c r="E19" s="364">
        <v>1454.7690999999998</v>
      </c>
      <c r="F19" s="364">
        <v>1313.8747999999998</v>
      </c>
      <c r="G19" s="364">
        <v>94.81890000000001</v>
      </c>
      <c r="H19" s="364">
        <v>40.1614</v>
      </c>
      <c r="I19" s="364">
        <v>0</v>
      </c>
      <c r="J19" s="364">
        <v>0</v>
      </c>
      <c r="K19" s="364">
        <v>0</v>
      </c>
      <c r="L19" s="364">
        <v>0</v>
      </c>
      <c r="M19" s="364">
        <v>0</v>
      </c>
      <c r="N19" s="364">
        <v>5.914</v>
      </c>
      <c r="O19" s="364">
        <v>0</v>
      </c>
      <c r="P19" s="364">
        <v>0</v>
      </c>
      <c r="Q19" s="364">
        <v>0</v>
      </c>
      <c r="R19" s="364">
        <v>0</v>
      </c>
    </row>
    <row r="20" spans="1:18" s="145" customFormat="1" ht="14.25" customHeight="1">
      <c r="A20" s="136" t="s">
        <v>76</v>
      </c>
      <c r="B20" s="137" t="s">
        <v>77</v>
      </c>
      <c r="C20" s="138" t="s">
        <v>78</v>
      </c>
      <c r="D20" s="426">
        <v>6.0061</v>
      </c>
      <c r="E20" s="364">
        <v>6.0061</v>
      </c>
      <c r="F20" s="364">
        <v>0</v>
      </c>
      <c r="G20" s="364">
        <v>0</v>
      </c>
      <c r="H20" s="364">
        <v>0</v>
      </c>
      <c r="I20" s="364">
        <v>6.0061</v>
      </c>
      <c r="J20" s="364">
        <v>0</v>
      </c>
      <c r="K20" s="364">
        <v>0</v>
      </c>
      <c r="L20" s="364">
        <v>0</v>
      </c>
      <c r="M20" s="364">
        <v>0</v>
      </c>
      <c r="N20" s="364">
        <v>0</v>
      </c>
      <c r="O20" s="364">
        <v>0</v>
      </c>
      <c r="P20" s="364">
        <v>0</v>
      </c>
      <c r="Q20" s="364">
        <v>0</v>
      </c>
      <c r="R20" s="364">
        <v>0</v>
      </c>
    </row>
    <row r="21" spans="1:18" s="145" customFormat="1" ht="14.25" customHeight="1">
      <c r="A21" s="136" t="s">
        <v>79</v>
      </c>
      <c r="B21" s="137" t="s">
        <v>80</v>
      </c>
      <c r="C21" s="138" t="s">
        <v>81</v>
      </c>
      <c r="D21" s="426">
        <v>9.536999999999999</v>
      </c>
      <c r="E21" s="364">
        <v>9.536999999999999</v>
      </c>
      <c r="F21" s="364">
        <v>0</v>
      </c>
      <c r="G21" s="364">
        <v>0</v>
      </c>
      <c r="H21" s="364">
        <v>9.536999999999999</v>
      </c>
      <c r="I21" s="364">
        <v>0</v>
      </c>
      <c r="J21" s="364">
        <v>0</v>
      </c>
      <c r="K21" s="364">
        <v>0</v>
      </c>
      <c r="L21" s="364">
        <v>0</v>
      </c>
      <c r="M21" s="364">
        <v>0</v>
      </c>
      <c r="N21" s="364">
        <v>0</v>
      </c>
      <c r="O21" s="364">
        <v>0</v>
      </c>
      <c r="P21" s="364">
        <v>0</v>
      </c>
      <c r="Q21" s="364">
        <v>0</v>
      </c>
      <c r="R21" s="364">
        <v>0</v>
      </c>
    </row>
    <row r="22" spans="1:18" s="425" customFormat="1" ht="14.25" customHeight="1">
      <c r="A22" s="173" t="s">
        <v>82</v>
      </c>
      <c r="B22" s="174" t="s">
        <v>83</v>
      </c>
      <c r="C22" s="175" t="s">
        <v>23</v>
      </c>
      <c r="D22" s="427">
        <v>997.2611000000002</v>
      </c>
      <c r="E22" s="424">
        <v>997.2339000000002</v>
      </c>
      <c r="F22" s="424">
        <v>933.3502000000002</v>
      </c>
      <c r="G22" s="424">
        <v>40.75279999999999</v>
      </c>
      <c r="H22" s="424">
        <v>21.593799999999998</v>
      </c>
      <c r="I22" s="424">
        <v>0.8232</v>
      </c>
      <c r="J22" s="424">
        <v>0</v>
      </c>
      <c r="K22" s="424">
        <v>0</v>
      </c>
      <c r="L22" s="424">
        <v>0</v>
      </c>
      <c r="M22" s="424">
        <v>0</v>
      </c>
      <c r="N22" s="424">
        <v>0.7139</v>
      </c>
      <c r="O22" s="592">
        <v>0.0272</v>
      </c>
      <c r="P22" s="592">
        <v>0.0272</v>
      </c>
      <c r="Q22" s="424">
        <v>0</v>
      </c>
      <c r="R22" s="424">
        <v>0</v>
      </c>
    </row>
    <row r="23" spans="1:18" s="425" customFormat="1" ht="14.25" customHeight="1">
      <c r="A23" s="173" t="s">
        <v>84</v>
      </c>
      <c r="B23" s="174" t="s">
        <v>85</v>
      </c>
      <c r="C23" s="175" t="s">
        <v>86</v>
      </c>
      <c r="D23" s="427">
        <v>0</v>
      </c>
      <c r="E23" s="424">
        <v>0</v>
      </c>
      <c r="F23" s="424">
        <v>0</v>
      </c>
      <c r="G23" s="424">
        <v>0</v>
      </c>
      <c r="H23" s="424">
        <v>0</v>
      </c>
      <c r="I23" s="424">
        <v>0</v>
      </c>
      <c r="J23" s="424">
        <v>0</v>
      </c>
      <c r="K23" s="424">
        <v>0</v>
      </c>
      <c r="L23" s="424">
        <v>0</v>
      </c>
      <c r="M23" s="424">
        <v>0</v>
      </c>
      <c r="N23" s="424">
        <v>0</v>
      </c>
      <c r="O23" s="424">
        <v>0</v>
      </c>
      <c r="P23" s="424">
        <v>0</v>
      </c>
      <c r="Q23" s="424">
        <v>0</v>
      </c>
      <c r="R23" s="424">
        <v>0</v>
      </c>
    </row>
    <row r="24" spans="1:18" s="425" customFormat="1" ht="14.25" customHeight="1">
      <c r="A24" s="173" t="s">
        <v>87</v>
      </c>
      <c r="B24" s="174" t="s">
        <v>88</v>
      </c>
      <c r="C24" s="175" t="s">
        <v>5</v>
      </c>
      <c r="D24" s="427">
        <v>508.7894</v>
      </c>
      <c r="E24" s="424">
        <v>508.7894</v>
      </c>
      <c r="F24" s="424">
        <v>341.7436000000001</v>
      </c>
      <c r="G24" s="424">
        <v>96.0769</v>
      </c>
      <c r="H24" s="424">
        <v>0</v>
      </c>
      <c r="I24" s="424">
        <v>18.8198</v>
      </c>
      <c r="J24" s="424">
        <v>0</v>
      </c>
      <c r="K24" s="424">
        <v>51.071799999999996</v>
      </c>
      <c r="L24" s="424">
        <v>0</v>
      </c>
      <c r="M24" s="424">
        <v>0</v>
      </c>
      <c r="N24" s="424">
        <v>1.0773</v>
      </c>
      <c r="O24" s="424">
        <v>0</v>
      </c>
      <c r="P24" s="424">
        <v>0</v>
      </c>
      <c r="Q24" s="424">
        <v>0</v>
      </c>
      <c r="R24" s="424">
        <v>0</v>
      </c>
    </row>
    <row r="25" spans="1:18" s="308" customFormat="1" ht="14.25" customHeight="1">
      <c r="A25" s="133">
        <v>2</v>
      </c>
      <c r="B25" s="134" t="s">
        <v>89</v>
      </c>
      <c r="C25" s="135" t="s">
        <v>90</v>
      </c>
      <c r="D25" s="365">
        <v>6896.007299999999</v>
      </c>
      <c r="E25" s="365">
        <v>5080.0641</v>
      </c>
      <c r="F25" s="365">
        <v>2016.2336</v>
      </c>
      <c r="G25" s="365">
        <v>2153.2580000000003</v>
      </c>
      <c r="H25" s="365">
        <v>154.86440000000002</v>
      </c>
      <c r="I25" s="365">
        <v>649.1804</v>
      </c>
      <c r="J25" s="365">
        <v>0</v>
      </c>
      <c r="K25" s="365">
        <v>2.5819</v>
      </c>
      <c r="L25" s="365">
        <v>0</v>
      </c>
      <c r="M25" s="365">
        <v>0</v>
      </c>
      <c r="N25" s="365">
        <v>103.94579999999999</v>
      </c>
      <c r="O25" s="365">
        <v>1815.9432</v>
      </c>
      <c r="P25" s="365">
        <v>1181.2112</v>
      </c>
      <c r="Q25" s="365">
        <v>3.8554000000000004</v>
      </c>
      <c r="R25" s="365">
        <v>630.8765999999999</v>
      </c>
    </row>
    <row r="26" spans="1:18" s="308" customFormat="1" ht="14.25" customHeight="1">
      <c r="A26" s="133" t="s">
        <v>91</v>
      </c>
      <c r="B26" s="134" t="s">
        <v>32</v>
      </c>
      <c r="C26" s="135" t="s">
        <v>92</v>
      </c>
      <c r="D26" s="365">
        <v>2027.1069</v>
      </c>
      <c r="E26" s="365">
        <v>2027.1069</v>
      </c>
      <c r="F26" s="365">
        <v>1863.5885</v>
      </c>
      <c r="G26" s="365">
        <v>161.284</v>
      </c>
      <c r="H26" s="365">
        <v>2.1045999999999996</v>
      </c>
      <c r="I26" s="365">
        <v>0.1298</v>
      </c>
      <c r="J26" s="365">
        <v>0</v>
      </c>
      <c r="K26" s="365">
        <v>0</v>
      </c>
      <c r="L26" s="365">
        <v>0</v>
      </c>
      <c r="M26" s="365">
        <v>0</v>
      </c>
      <c r="N26" s="365">
        <v>0</v>
      </c>
      <c r="O26" s="365">
        <v>0</v>
      </c>
      <c r="P26" s="365">
        <v>0</v>
      </c>
      <c r="Q26" s="365">
        <v>0</v>
      </c>
      <c r="R26" s="365">
        <v>0</v>
      </c>
    </row>
    <row r="27" spans="1:18" s="145" customFormat="1" ht="14.25" customHeight="1">
      <c r="A27" s="136" t="s">
        <v>93</v>
      </c>
      <c r="B27" s="137" t="s">
        <v>94</v>
      </c>
      <c r="C27" s="138" t="s">
        <v>24</v>
      </c>
      <c r="D27" s="426">
        <v>1860.3217</v>
      </c>
      <c r="E27" s="364">
        <v>1860.3217</v>
      </c>
      <c r="F27" s="364">
        <v>1749.1311</v>
      </c>
      <c r="G27" s="364">
        <v>109.7331</v>
      </c>
      <c r="H27" s="364">
        <v>1.3526999999999998</v>
      </c>
      <c r="I27" s="364">
        <v>0.1048</v>
      </c>
      <c r="J27" s="364">
        <v>0</v>
      </c>
      <c r="K27" s="364">
        <v>0</v>
      </c>
      <c r="L27" s="364">
        <v>0</v>
      </c>
      <c r="M27" s="364">
        <v>0</v>
      </c>
      <c r="N27" s="364">
        <v>0</v>
      </c>
      <c r="O27" s="364">
        <v>0</v>
      </c>
      <c r="P27" s="364">
        <v>0</v>
      </c>
      <c r="Q27" s="364">
        <v>0</v>
      </c>
      <c r="R27" s="364">
        <v>0</v>
      </c>
    </row>
    <row r="28" spans="1:18" s="145" customFormat="1" ht="14.25" customHeight="1">
      <c r="A28" s="136" t="s">
        <v>95</v>
      </c>
      <c r="B28" s="137" t="s">
        <v>96</v>
      </c>
      <c r="C28" s="138" t="s">
        <v>97</v>
      </c>
      <c r="D28" s="426">
        <v>166.78520000000003</v>
      </c>
      <c r="E28" s="364">
        <v>166.78520000000003</v>
      </c>
      <c r="F28" s="364">
        <v>114.4574</v>
      </c>
      <c r="G28" s="364">
        <v>51.5509</v>
      </c>
      <c r="H28" s="364">
        <v>0.7519</v>
      </c>
      <c r="I28" s="471">
        <v>0.025</v>
      </c>
      <c r="J28" s="364">
        <v>0</v>
      </c>
      <c r="K28" s="364">
        <v>0</v>
      </c>
      <c r="L28" s="364">
        <v>0</v>
      </c>
      <c r="M28" s="364">
        <v>0</v>
      </c>
      <c r="N28" s="364">
        <v>0</v>
      </c>
      <c r="O28" s="364">
        <v>0</v>
      </c>
      <c r="P28" s="364">
        <v>0</v>
      </c>
      <c r="Q28" s="364">
        <v>0</v>
      </c>
      <c r="R28" s="364">
        <v>0</v>
      </c>
    </row>
    <row r="29" spans="1:18" s="308" customFormat="1" ht="14.25" customHeight="1">
      <c r="A29" s="133" t="s">
        <v>98</v>
      </c>
      <c r="B29" s="134" t="s">
        <v>99</v>
      </c>
      <c r="C29" s="135" t="s">
        <v>100</v>
      </c>
      <c r="D29" s="365">
        <v>3622.2775</v>
      </c>
      <c r="E29" s="365">
        <v>2354.7783</v>
      </c>
      <c r="F29" s="365">
        <v>150.81889999999999</v>
      </c>
      <c r="G29" s="365">
        <v>1991.9740000000004</v>
      </c>
      <c r="H29" s="365">
        <v>104.26830000000001</v>
      </c>
      <c r="I29" s="365">
        <v>105.1352</v>
      </c>
      <c r="J29" s="365">
        <v>0</v>
      </c>
      <c r="K29" s="365">
        <v>2.5819</v>
      </c>
      <c r="L29" s="365">
        <v>0</v>
      </c>
      <c r="M29" s="365">
        <v>0</v>
      </c>
      <c r="N29" s="365">
        <v>0</v>
      </c>
      <c r="O29" s="365">
        <v>1267.4992</v>
      </c>
      <c r="P29" s="365">
        <v>934.9494</v>
      </c>
      <c r="Q29" s="365">
        <v>3.8554000000000004</v>
      </c>
      <c r="R29" s="365">
        <v>328.6944</v>
      </c>
    </row>
    <row r="30" spans="1:18" s="145" customFormat="1" ht="14.25" customHeight="1">
      <c r="A30" s="136" t="s">
        <v>101</v>
      </c>
      <c r="B30" s="137" t="s">
        <v>102</v>
      </c>
      <c r="C30" s="138" t="s">
        <v>30</v>
      </c>
      <c r="D30" s="426">
        <v>14.6858</v>
      </c>
      <c r="E30" s="364">
        <v>14.1278</v>
      </c>
      <c r="F30" s="364">
        <v>0</v>
      </c>
      <c r="G30" s="364">
        <v>0</v>
      </c>
      <c r="H30" s="364">
        <v>14.1278</v>
      </c>
      <c r="I30" s="364">
        <v>0</v>
      </c>
      <c r="J30" s="364">
        <v>0</v>
      </c>
      <c r="K30" s="364">
        <v>0</v>
      </c>
      <c r="L30" s="364">
        <v>0</v>
      </c>
      <c r="M30" s="364">
        <v>0</v>
      </c>
      <c r="N30" s="364">
        <v>0</v>
      </c>
      <c r="O30" s="364">
        <v>0.558</v>
      </c>
      <c r="P30" s="364">
        <v>0</v>
      </c>
      <c r="Q30" s="364">
        <v>0.558</v>
      </c>
      <c r="R30" s="364">
        <v>0</v>
      </c>
    </row>
    <row r="31" spans="1:18" s="145" customFormat="1" ht="14.25" customHeight="1">
      <c r="A31" s="136" t="s">
        <v>103</v>
      </c>
      <c r="B31" s="137" t="s">
        <v>104</v>
      </c>
      <c r="C31" s="138" t="s">
        <v>105</v>
      </c>
      <c r="D31" s="426">
        <v>61.706100000000006</v>
      </c>
      <c r="E31" s="364">
        <v>36.36090000000001</v>
      </c>
      <c r="F31" s="364">
        <v>0</v>
      </c>
      <c r="G31" s="364">
        <v>0</v>
      </c>
      <c r="H31" s="364">
        <v>36.36090000000001</v>
      </c>
      <c r="I31" s="364">
        <v>0</v>
      </c>
      <c r="J31" s="364">
        <v>0</v>
      </c>
      <c r="K31" s="364">
        <v>0</v>
      </c>
      <c r="L31" s="364">
        <v>0</v>
      </c>
      <c r="M31" s="364">
        <v>0</v>
      </c>
      <c r="N31" s="364">
        <v>0</v>
      </c>
      <c r="O31" s="364">
        <v>25.3452</v>
      </c>
      <c r="P31" s="364">
        <v>25.3452</v>
      </c>
      <c r="Q31" s="364">
        <v>0</v>
      </c>
      <c r="R31" s="364">
        <v>0</v>
      </c>
    </row>
    <row r="32" spans="1:18" s="145" customFormat="1" ht="14.25" customHeight="1">
      <c r="A32" s="136" t="s">
        <v>106</v>
      </c>
      <c r="B32" s="137" t="s">
        <v>107</v>
      </c>
      <c r="C32" s="138" t="s">
        <v>108</v>
      </c>
      <c r="D32" s="426">
        <v>7.4589</v>
      </c>
      <c r="E32" s="364">
        <v>7.4589</v>
      </c>
      <c r="F32" s="364">
        <v>0</v>
      </c>
      <c r="G32" s="364">
        <v>0</v>
      </c>
      <c r="H32" s="364">
        <v>7.4589</v>
      </c>
      <c r="I32" s="364">
        <v>0</v>
      </c>
      <c r="J32" s="364">
        <v>0</v>
      </c>
      <c r="K32" s="364">
        <v>0</v>
      </c>
      <c r="L32" s="364">
        <v>0</v>
      </c>
      <c r="M32" s="364">
        <v>0</v>
      </c>
      <c r="N32" s="364">
        <v>0</v>
      </c>
      <c r="O32" s="364">
        <v>0</v>
      </c>
      <c r="P32" s="364">
        <v>0</v>
      </c>
      <c r="Q32" s="364">
        <v>0</v>
      </c>
      <c r="R32" s="364">
        <v>0</v>
      </c>
    </row>
    <row r="33" spans="1:18" s="145" customFormat="1" ht="14.25" customHeight="1">
      <c r="A33" s="136" t="s">
        <v>109</v>
      </c>
      <c r="B33" s="137" t="s">
        <v>110</v>
      </c>
      <c r="C33" s="138" t="s">
        <v>111</v>
      </c>
      <c r="D33" s="426">
        <v>299.6764</v>
      </c>
      <c r="E33" s="364">
        <v>297.5036</v>
      </c>
      <c r="F33" s="364">
        <v>0</v>
      </c>
      <c r="G33" s="364">
        <v>163.1273</v>
      </c>
      <c r="H33" s="364">
        <v>29.2411</v>
      </c>
      <c r="I33" s="364">
        <v>105.1352</v>
      </c>
      <c r="J33" s="364">
        <v>0</v>
      </c>
      <c r="K33" s="364">
        <v>0</v>
      </c>
      <c r="L33" s="364">
        <v>0</v>
      </c>
      <c r="M33" s="364">
        <v>0</v>
      </c>
      <c r="N33" s="364">
        <v>0</v>
      </c>
      <c r="O33" s="364">
        <v>2.1728</v>
      </c>
      <c r="P33" s="364">
        <v>0</v>
      </c>
      <c r="Q33" s="364">
        <v>2.1728</v>
      </c>
      <c r="R33" s="364">
        <v>0</v>
      </c>
    </row>
    <row r="34" spans="1:18" s="145" customFormat="1" ht="14.25" customHeight="1">
      <c r="A34" s="136" t="s">
        <v>135</v>
      </c>
      <c r="B34" s="137" t="s">
        <v>136</v>
      </c>
      <c r="C34" s="138" t="s">
        <v>137</v>
      </c>
      <c r="D34" s="426">
        <v>1816.5889000000002</v>
      </c>
      <c r="E34" s="364">
        <v>1815.4643</v>
      </c>
      <c r="F34" s="364">
        <v>150.81889999999999</v>
      </c>
      <c r="G34" s="364">
        <v>1662.0635000000002</v>
      </c>
      <c r="H34" s="364">
        <v>0</v>
      </c>
      <c r="I34" s="364">
        <v>0</v>
      </c>
      <c r="J34" s="364">
        <v>0</v>
      </c>
      <c r="K34" s="364">
        <v>2.5819</v>
      </c>
      <c r="L34" s="364">
        <v>0</v>
      </c>
      <c r="M34" s="364">
        <v>0</v>
      </c>
      <c r="N34" s="364">
        <v>0</v>
      </c>
      <c r="O34" s="364">
        <v>1.1246</v>
      </c>
      <c r="P34" s="364">
        <v>0</v>
      </c>
      <c r="Q34" s="364">
        <v>1.1246</v>
      </c>
      <c r="R34" s="364">
        <v>0</v>
      </c>
    </row>
    <row r="35" spans="1:18" s="145" customFormat="1" ht="14.25" customHeight="1">
      <c r="A35" s="136" t="s">
        <v>143</v>
      </c>
      <c r="B35" s="137" t="s">
        <v>144</v>
      </c>
      <c r="C35" s="138" t="s">
        <v>145</v>
      </c>
      <c r="D35" s="426">
        <v>1422.1614000000002</v>
      </c>
      <c r="E35" s="364">
        <v>183.86280000000005</v>
      </c>
      <c r="F35" s="364">
        <v>0</v>
      </c>
      <c r="G35" s="364">
        <v>166.78320000000005</v>
      </c>
      <c r="H35" s="364">
        <v>17.0796</v>
      </c>
      <c r="I35" s="364">
        <v>0</v>
      </c>
      <c r="J35" s="364">
        <v>0</v>
      </c>
      <c r="K35" s="364">
        <v>0</v>
      </c>
      <c r="L35" s="364">
        <v>0</v>
      </c>
      <c r="M35" s="364">
        <v>0</v>
      </c>
      <c r="N35" s="364">
        <v>0</v>
      </c>
      <c r="O35" s="364">
        <v>1238.2986</v>
      </c>
      <c r="P35" s="364">
        <v>909.6042</v>
      </c>
      <c r="Q35" s="364">
        <v>0</v>
      </c>
      <c r="R35" s="364">
        <v>328.6944</v>
      </c>
    </row>
    <row r="36" spans="1:18" s="145" customFormat="1" ht="14.25" customHeight="1">
      <c r="A36" s="136" t="s">
        <v>173</v>
      </c>
      <c r="B36" s="137" t="s">
        <v>174</v>
      </c>
      <c r="C36" s="138" t="s">
        <v>29</v>
      </c>
      <c r="D36" s="426">
        <v>68.82</v>
      </c>
      <c r="E36" s="364">
        <v>68.82</v>
      </c>
      <c r="F36" s="364">
        <v>0</v>
      </c>
      <c r="G36" s="364">
        <v>0</v>
      </c>
      <c r="H36" s="364">
        <v>0</v>
      </c>
      <c r="I36" s="364">
        <v>0</v>
      </c>
      <c r="J36" s="364">
        <v>0</v>
      </c>
      <c r="K36" s="364">
        <v>0</v>
      </c>
      <c r="L36" s="364">
        <v>0</v>
      </c>
      <c r="M36" s="364">
        <v>0</v>
      </c>
      <c r="N36" s="364">
        <v>68.82</v>
      </c>
      <c r="O36" s="364">
        <v>0</v>
      </c>
      <c r="P36" s="364">
        <v>0</v>
      </c>
      <c r="Q36" s="364">
        <v>0</v>
      </c>
      <c r="R36" s="364">
        <v>0</v>
      </c>
    </row>
    <row r="37" spans="1:18" s="145" customFormat="1" ht="14.25" customHeight="1">
      <c r="A37" s="136" t="s">
        <v>175</v>
      </c>
      <c r="B37" s="137" t="s">
        <v>176</v>
      </c>
      <c r="C37" s="138" t="s">
        <v>28</v>
      </c>
      <c r="D37" s="426">
        <v>1.9392999999999998</v>
      </c>
      <c r="E37" s="364">
        <v>1.9392999999999998</v>
      </c>
      <c r="F37" s="364">
        <v>0</v>
      </c>
      <c r="G37" s="364">
        <v>0</v>
      </c>
      <c r="H37" s="364">
        <v>0</v>
      </c>
      <c r="I37" s="364">
        <v>0</v>
      </c>
      <c r="J37" s="364">
        <v>0</v>
      </c>
      <c r="K37" s="364">
        <v>0</v>
      </c>
      <c r="L37" s="364">
        <v>0</v>
      </c>
      <c r="M37" s="364">
        <v>0</v>
      </c>
      <c r="N37" s="364">
        <v>1.9392999999999998</v>
      </c>
      <c r="O37" s="364">
        <v>0</v>
      </c>
      <c r="P37" s="364">
        <v>0</v>
      </c>
      <c r="Q37" s="364">
        <v>0</v>
      </c>
      <c r="R37" s="364">
        <v>0</v>
      </c>
    </row>
    <row r="38" spans="1:18" s="145" customFormat="1" ht="14.25" customHeight="1">
      <c r="A38" s="136" t="s">
        <v>177</v>
      </c>
      <c r="B38" s="137" t="s">
        <v>178</v>
      </c>
      <c r="C38" s="138" t="s">
        <v>22</v>
      </c>
      <c r="D38" s="426">
        <v>82.02289999999999</v>
      </c>
      <c r="E38" s="364">
        <v>82.02289999999999</v>
      </c>
      <c r="F38" s="364">
        <v>1.8262</v>
      </c>
      <c r="G38" s="364">
        <v>0</v>
      </c>
      <c r="H38" s="364">
        <v>47.0102</v>
      </c>
      <c r="I38" s="364">
        <v>0</v>
      </c>
      <c r="J38" s="364">
        <v>0</v>
      </c>
      <c r="K38" s="364">
        <v>0</v>
      </c>
      <c r="L38" s="364">
        <v>0</v>
      </c>
      <c r="M38" s="364">
        <v>0</v>
      </c>
      <c r="N38" s="364">
        <v>33.1865</v>
      </c>
      <c r="O38" s="364">
        <v>0</v>
      </c>
      <c r="P38" s="364">
        <v>0</v>
      </c>
      <c r="Q38" s="364">
        <v>0</v>
      </c>
      <c r="R38" s="364">
        <v>0</v>
      </c>
    </row>
    <row r="39" spans="1:18" s="145" customFormat="1" ht="14.25" customHeight="1">
      <c r="A39" s="136" t="s">
        <v>179</v>
      </c>
      <c r="B39" s="137" t="s">
        <v>180</v>
      </c>
      <c r="C39" s="138" t="s">
        <v>27</v>
      </c>
      <c r="D39" s="426">
        <v>246.26180000000002</v>
      </c>
      <c r="E39" s="364">
        <v>0</v>
      </c>
      <c r="F39" s="364">
        <v>0</v>
      </c>
      <c r="G39" s="364">
        <v>0</v>
      </c>
      <c r="H39" s="364">
        <v>0</v>
      </c>
      <c r="I39" s="364">
        <v>0</v>
      </c>
      <c r="J39" s="364">
        <v>0</v>
      </c>
      <c r="K39" s="364">
        <v>0</v>
      </c>
      <c r="L39" s="364">
        <v>0</v>
      </c>
      <c r="M39" s="364">
        <v>0</v>
      </c>
      <c r="N39" s="364">
        <v>0</v>
      </c>
      <c r="O39" s="364">
        <v>246.26180000000002</v>
      </c>
      <c r="P39" s="364">
        <v>246.26180000000002</v>
      </c>
      <c r="Q39" s="364">
        <v>0</v>
      </c>
      <c r="R39" s="364">
        <v>0</v>
      </c>
    </row>
    <row r="40" spans="1:18" s="145" customFormat="1" ht="14.25" customHeight="1">
      <c r="A40" s="136" t="s">
        <v>181</v>
      </c>
      <c r="B40" s="137" t="s">
        <v>182</v>
      </c>
      <c r="C40" s="138" t="s">
        <v>183</v>
      </c>
      <c r="D40" s="426">
        <v>847.5789</v>
      </c>
      <c r="E40" s="364">
        <v>545.3967</v>
      </c>
      <c r="F40" s="364">
        <v>0</v>
      </c>
      <c r="G40" s="364">
        <v>0</v>
      </c>
      <c r="H40" s="364">
        <v>1.4813</v>
      </c>
      <c r="I40" s="364">
        <v>543.9154</v>
      </c>
      <c r="J40" s="364">
        <v>0</v>
      </c>
      <c r="K40" s="364">
        <v>0</v>
      </c>
      <c r="L40" s="364">
        <v>0</v>
      </c>
      <c r="M40" s="364">
        <v>0</v>
      </c>
      <c r="N40" s="364">
        <v>0</v>
      </c>
      <c r="O40" s="364">
        <v>302.18219999999997</v>
      </c>
      <c r="P40" s="364">
        <v>0</v>
      </c>
      <c r="Q40" s="364">
        <v>0</v>
      </c>
      <c r="R40" s="364">
        <v>302.18219999999997</v>
      </c>
    </row>
    <row r="41" spans="1:18" s="145" customFormat="1" ht="14.25" customHeight="1">
      <c r="A41" s="136" t="s">
        <v>184</v>
      </c>
      <c r="B41" s="137" t="s">
        <v>185</v>
      </c>
      <c r="C41" s="138" t="s">
        <v>186</v>
      </c>
      <c r="D41" s="426">
        <v>0</v>
      </c>
      <c r="E41" s="364">
        <v>0</v>
      </c>
      <c r="F41" s="364">
        <v>0</v>
      </c>
      <c r="G41" s="364">
        <v>0</v>
      </c>
      <c r="H41" s="364">
        <v>0</v>
      </c>
      <c r="I41" s="364">
        <v>0</v>
      </c>
      <c r="J41" s="364">
        <v>0</v>
      </c>
      <c r="K41" s="364">
        <v>0</v>
      </c>
      <c r="L41" s="364">
        <v>0</v>
      </c>
      <c r="M41" s="364">
        <v>0</v>
      </c>
      <c r="N41" s="364">
        <v>0</v>
      </c>
      <c r="O41" s="364">
        <v>0</v>
      </c>
      <c r="P41" s="364">
        <v>0</v>
      </c>
      <c r="Q41" s="364">
        <v>0</v>
      </c>
      <c r="R41" s="364">
        <v>0</v>
      </c>
    </row>
    <row r="42" spans="1:18" s="145" customFormat="1" ht="14.25" customHeight="1">
      <c r="A42" s="133">
        <v>3</v>
      </c>
      <c r="B42" s="134" t="s">
        <v>187</v>
      </c>
      <c r="C42" s="135" t="s">
        <v>188</v>
      </c>
      <c r="D42" s="365">
        <v>0</v>
      </c>
      <c r="E42" s="365">
        <v>0</v>
      </c>
      <c r="F42" s="365">
        <v>0</v>
      </c>
      <c r="G42" s="365">
        <v>0</v>
      </c>
      <c r="H42" s="365">
        <v>0</v>
      </c>
      <c r="I42" s="365">
        <v>0</v>
      </c>
      <c r="J42" s="365">
        <v>0</v>
      </c>
      <c r="K42" s="365">
        <v>0</v>
      </c>
      <c r="L42" s="365">
        <v>0</v>
      </c>
      <c r="M42" s="365">
        <v>0</v>
      </c>
      <c r="N42" s="365">
        <v>0</v>
      </c>
      <c r="O42" s="365">
        <v>0</v>
      </c>
      <c r="P42" s="365">
        <v>0</v>
      </c>
      <c r="Q42" s="365">
        <v>0</v>
      </c>
      <c r="R42" s="365">
        <v>0</v>
      </c>
    </row>
    <row r="43" spans="1:18" s="145" customFormat="1" ht="14.25" customHeight="1">
      <c r="A43" s="136" t="s">
        <v>189</v>
      </c>
      <c r="B43" s="137" t="s">
        <v>190</v>
      </c>
      <c r="C43" s="138" t="s">
        <v>191</v>
      </c>
      <c r="D43" s="364">
        <v>0</v>
      </c>
      <c r="E43" s="364">
        <v>0</v>
      </c>
      <c r="F43" s="364">
        <v>0</v>
      </c>
      <c r="G43" s="364">
        <v>0</v>
      </c>
      <c r="H43" s="364">
        <v>0</v>
      </c>
      <c r="I43" s="364">
        <v>0</v>
      </c>
      <c r="J43" s="364">
        <v>0</v>
      </c>
      <c r="K43" s="364">
        <v>0</v>
      </c>
      <c r="L43" s="364">
        <v>0</v>
      </c>
      <c r="M43" s="364">
        <v>0</v>
      </c>
      <c r="N43" s="364">
        <v>0</v>
      </c>
      <c r="O43" s="364">
        <v>0</v>
      </c>
      <c r="P43" s="364">
        <v>0</v>
      </c>
      <c r="Q43" s="364">
        <v>0</v>
      </c>
      <c r="R43" s="364">
        <v>0</v>
      </c>
    </row>
    <row r="44" spans="1:18" s="145" customFormat="1" ht="14.25" customHeight="1">
      <c r="A44" s="136" t="s">
        <v>192</v>
      </c>
      <c r="B44" s="137" t="s">
        <v>193</v>
      </c>
      <c r="C44" s="138" t="s">
        <v>194</v>
      </c>
      <c r="D44" s="364">
        <v>0</v>
      </c>
      <c r="E44" s="364">
        <v>0</v>
      </c>
      <c r="F44" s="364">
        <v>0</v>
      </c>
      <c r="G44" s="364">
        <v>0</v>
      </c>
      <c r="H44" s="364">
        <v>0</v>
      </c>
      <c r="I44" s="364">
        <v>0</v>
      </c>
      <c r="J44" s="364">
        <v>0</v>
      </c>
      <c r="K44" s="364">
        <v>0</v>
      </c>
      <c r="L44" s="364">
        <v>0</v>
      </c>
      <c r="M44" s="364">
        <v>0</v>
      </c>
      <c r="N44" s="364">
        <v>0</v>
      </c>
      <c r="O44" s="364">
        <v>0</v>
      </c>
      <c r="P44" s="364">
        <v>0</v>
      </c>
      <c r="Q44" s="364">
        <v>0</v>
      </c>
      <c r="R44" s="364">
        <v>0</v>
      </c>
    </row>
    <row r="45" spans="1:18" s="145" customFormat="1" ht="14.25" customHeight="1">
      <c r="A45" s="136" t="s">
        <v>195</v>
      </c>
      <c r="B45" s="137" t="s">
        <v>196</v>
      </c>
      <c r="C45" s="138" t="s">
        <v>197</v>
      </c>
      <c r="D45" s="364">
        <v>0</v>
      </c>
      <c r="E45" s="364">
        <v>0</v>
      </c>
      <c r="F45" s="364">
        <v>0</v>
      </c>
      <c r="G45" s="364">
        <v>0</v>
      </c>
      <c r="H45" s="364">
        <v>0</v>
      </c>
      <c r="I45" s="364">
        <v>0</v>
      </c>
      <c r="J45" s="364">
        <v>0</v>
      </c>
      <c r="K45" s="364">
        <v>0</v>
      </c>
      <c r="L45" s="364">
        <v>0</v>
      </c>
      <c r="M45" s="364">
        <v>0</v>
      </c>
      <c r="N45" s="364">
        <v>0</v>
      </c>
      <c r="O45" s="364">
        <v>0</v>
      </c>
      <c r="P45" s="364">
        <v>0</v>
      </c>
      <c r="Q45" s="364">
        <v>0</v>
      </c>
      <c r="R45" s="364">
        <v>0</v>
      </c>
    </row>
    <row r="46" spans="1:18" s="145" customFormat="1" ht="14.25" customHeight="1">
      <c r="A46" s="133" t="s">
        <v>253</v>
      </c>
      <c r="B46" s="134" t="s">
        <v>254</v>
      </c>
      <c r="C46" s="135" t="s">
        <v>255</v>
      </c>
      <c r="D46" s="365">
        <v>0</v>
      </c>
      <c r="E46" s="365">
        <v>0</v>
      </c>
      <c r="F46" s="365">
        <v>0</v>
      </c>
      <c r="G46" s="365">
        <v>0</v>
      </c>
      <c r="H46" s="365">
        <v>0</v>
      </c>
      <c r="I46" s="365">
        <v>0</v>
      </c>
      <c r="J46" s="365">
        <v>0</v>
      </c>
      <c r="K46" s="365">
        <v>0</v>
      </c>
      <c r="L46" s="365">
        <v>0</v>
      </c>
      <c r="M46" s="365">
        <v>0</v>
      </c>
      <c r="N46" s="365">
        <v>0</v>
      </c>
      <c r="O46" s="365">
        <v>0</v>
      </c>
      <c r="P46" s="365">
        <v>0</v>
      </c>
      <c r="Q46" s="365">
        <v>0</v>
      </c>
      <c r="R46" s="365">
        <v>0</v>
      </c>
    </row>
    <row r="47" spans="1:18" s="145" customFormat="1" ht="14.25" customHeight="1">
      <c r="A47" s="136">
        <v>1</v>
      </c>
      <c r="B47" s="137" t="s">
        <v>256</v>
      </c>
      <c r="C47" s="138" t="s">
        <v>257</v>
      </c>
      <c r="D47" s="364">
        <v>0</v>
      </c>
      <c r="E47" s="364">
        <v>0</v>
      </c>
      <c r="F47" s="364">
        <v>0</v>
      </c>
      <c r="G47" s="364">
        <v>0</v>
      </c>
      <c r="H47" s="364">
        <v>0</v>
      </c>
      <c r="I47" s="364">
        <v>0</v>
      </c>
      <c r="J47" s="364">
        <v>0</v>
      </c>
      <c r="K47" s="364">
        <v>0</v>
      </c>
      <c r="L47" s="364">
        <v>0</v>
      </c>
      <c r="M47" s="364">
        <v>0</v>
      </c>
      <c r="N47" s="364">
        <v>0</v>
      </c>
      <c r="O47" s="364">
        <v>0</v>
      </c>
      <c r="P47" s="364">
        <v>0</v>
      </c>
      <c r="Q47" s="364">
        <v>0</v>
      </c>
      <c r="R47" s="364">
        <v>0</v>
      </c>
    </row>
    <row r="48" spans="1:18" s="145" customFormat="1" ht="14.25" customHeight="1">
      <c r="A48" s="136">
        <v>2</v>
      </c>
      <c r="B48" s="137" t="s">
        <v>258</v>
      </c>
      <c r="C48" s="138" t="s">
        <v>259</v>
      </c>
      <c r="D48" s="364">
        <v>0</v>
      </c>
      <c r="E48" s="364">
        <v>0</v>
      </c>
      <c r="F48" s="364">
        <v>0</v>
      </c>
      <c r="G48" s="364">
        <v>0</v>
      </c>
      <c r="H48" s="364">
        <v>0</v>
      </c>
      <c r="I48" s="364">
        <v>0</v>
      </c>
      <c r="J48" s="364">
        <v>0</v>
      </c>
      <c r="K48" s="364">
        <v>0</v>
      </c>
      <c r="L48" s="364">
        <v>0</v>
      </c>
      <c r="M48" s="364">
        <v>0</v>
      </c>
      <c r="N48" s="364">
        <v>0</v>
      </c>
      <c r="O48" s="364">
        <v>0</v>
      </c>
      <c r="P48" s="364">
        <v>0</v>
      </c>
      <c r="Q48" s="364">
        <v>0</v>
      </c>
      <c r="R48" s="364">
        <v>0</v>
      </c>
    </row>
    <row r="49" spans="1:18" s="145" customFormat="1" ht="14.25" customHeight="1">
      <c r="A49" s="176">
        <v>3</v>
      </c>
      <c r="B49" s="177" t="s">
        <v>260</v>
      </c>
      <c r="C49" s="178" t="s">
        <v>261</v>
      </c>
      <c r="D49" s="428">
        <v>0</v>
      </c>
      <c r="E49" s="428">
        <v>0</v>
      </c>
      <c r="F49" s="428">
        <v>0</v>
      </c>
      <c r="G49" s="428">
        <v>0</v>
      </c>
      <c r="H49" s="428">
        <v>0</v>
      </c>
      <c r="I49" s="428">
        <v>0</v>
      </c>
      <c r="J49" s="428">
        <v>0</v>
      </c>
      <c r="K49" s="428">
        <v>0</v>
      </c>
      <c r="L49" s="428">
        <v>0</v>
      </c>
      <c r="M49" s="428">
        <v>0</v>
      </c>
      <c r="N49" s="428">
        <v>0</v>
      </c>
      <c r="O49" s="428">
        <v>0</v>
      </c>
      <c r="P49" s="428">
        <v>0</v>
      </c>
      <c r="Q49" s="428">
        <v>0</v>
      </c>
      <c r="R49" s="428">
        <v>0</v>
      </c>
    </row>
    <row r="50" spans="1:18" ht="14.25" customHeight="1">
      <c r="A50" s="493" t="s">
        <v>458</v>
      </c>
      <c r="B50" s="493"/>
      <c r="C50" s="493"/>
      <c r="E50" s="493" t="s">
        <v>459</v>
      </c>
      <c r="F50" s="493"/>
      <c r="G50" s="493"/>
      <c r="H50" s="493"/>
      <c r="I50" s="493"/>
      <c r="J50" s="493"/>
      <c r="K50" s="493"/>
      <c r="L50" s="493"/>
      <c r="M50" s="493"/>
      <c r="N50" s="121"/>
      <c r="O50" s="494" t="s">
        <v>460</v>
      </c>
      <c r="P50" s="494"/>
      <c r="Q50" s="494"/>
      <c r="R50" s="494"/>
    </row>
    <row r="51" spans="1:18" s="49" customFormat="1" ht="12.75" customHeight="1">
      <c r="A51" s="490" t="s">
        <v>474</v>
      </c>
      <c r="B51" s="490"/>
      <c r="C51" s="490"/>
      <c r="E51" s="490" t="s">
        <v>444</v>
      </c>
      <c r="F51" s="490"/>
      <c r="G51" s="490"/>
      <c r="H51" s="490"/>
      <c r="I51" s="490"/>
      <c r="J51" s="490"/>
      <c r="K51" s="490"/>
      <c r="L51" s="490"/>
      <c r="M51" s="490"/>
      <c r="N51" s="225"/>
      <c r="O51" s="491" t="s">
        <v>473</v>
      </c>
      <c r="P51" s="491"/>
      <c r="Q51" s="491"/>
      <c r="R51" s="491"/>
    </row>
    <row r="52" spans="1:18" s="49" customFormat="1" ht="12.75" customHeight="1">
      <c r="A52" s="490" t="s">
        <v>475</v>
      </c>
      <c r="B52" s="490"/>
      <c r="C52" s="490"/>
      <c r="E52" s="225"/>
      <c r="F52" s="225"/>
      <c r="G52" s="225"/>
      <c r="H52" s="490"/>
      <c r="I52" s="490"/>
      <c r="J52" s="490"/>
      <c r="K52" s="490"/>
      <c r="N52" s="225"/>
      <c r="O52" s="491"/>
      <c r="P52" s="491"/>
      <c r="Q52" s="491"/>
      <c r="R52" s="491"/>
    </row>
    <row r="53" spans="2:18" ht="89.25">
      <c r="B53" s="591" t="s">
        <v>477</v>
      </c>
      <c r="C53" s="188"/>
      <c r="O53" s="492"/>
      <c r="P53" s="492"/>
      <c r="Q53" s="492"/>
      <c r="R53" s="492"/>
    </row>
    <row r="55" spans="2:11" ht="12.75">
      <c r="B55" s="277"/>
      <c r="C55" s="277"/>
      <c r="D55" s="277"/>
      <c r="E55" s="277"/>
      <c r="F55" s="277"/>
      <c r="G55" s="277"/>
      <c r="H55" s="277"/>
      <c r="I55" s="277"/>
      <c r="J55" s="277"/>
      <c r="K55" s="277"/>
    </row>
    <row r="56" spans="2:11" ht="12.75">
      <c r="B56" s="277"/>
      <c r="C56" s="277"/>
      <c r="D56" s="277"/>
      <c r="E56" s="277"/>
      <c r="F56" s="277"/>
      <c r="G56" s="277"/>
      <c r="H56" s="277"/>
      <c r="I56" s="277"/>
      <c r="J56" s="277"/>
      <c r="K56" s="277"/>
    </row>
  </sheetData>
  <sheetProtection/>
  <mergeCells count="37">
    <mergeCell ref="A52:C52"/>
    <mergeCell ref="H52:K52"/>
    <mergeCell ref="O52:R52"/>
    <mergeCell ref="O53:R53"/>
    <mergeCell ref="A50:C50"/>
    <mergeCell ref="O50:R50"/>
    <mergeCell ref="A51:C51"/>
    <mergeCell ref="O51:R51"/>
    <mergeCell ref="E50:M50"/>
    <mergeCell ref="E51:M51"/>
    <mergeCell ref="R7:R9"/>
    <mergeCell ref="G8:G9"/>
    <mergeCell ref="H8:H9"/>
    <mergeCell ref="I8:I9"/>
    <mergeCell ref="J8:J9"/>
    <mergeCell ref="K8:K9"/>
    <mergeCell ref="P7:P9"/>
    <mergeCell ref="A6:A9"/>
    <mergeCell ref="B6:B9"/>
    <mergeCell ref="C6:C9"/>
    <mergeCell ref="D6:D9"/>
    <mergeCell ref="E6:N6"/>
    <mergeCell ref="O6:R6"/>
    <mergeCell ref="E7:E9"/>
    <mergeCell ref="F7:F9"/>
    <mergeCell ref="G7:J7"/>
    <mergeCell ref="K7:L7"/>
    <mergeCell ref="C1:O1"/>
    <mergeCell ref="C2:O2"/>
    <mergeCell ref="C3:O3"/>
    <mergeCell ref="P5:R5"/>
    <mergeCell ref="M7:M9"/>
    <mergeCell ref="N7:N9"/>
    <mergeCell ref="L8:L9"/>
    <mergeCell ref="O7:O9"/>
    <mergeCell ref="C4:O4"/>
    <mergeCell ref="Q7:Q9"/>
  </mergeCells>
  <printOptions horizontalCentered="1"/>
  <pageMargins left="0.62" right="0.261811024" top="0.31496062992126" bottom="0" header="0.511811023622047" footer="0.12"/>
  <pageSetup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16">
      <selection activeCell="A31" sqref="A31:C31"/>
    </sheetView>
  </sheetViews>
  <sheetFormatPr defaultColWidth="9.140625" defaultRowHeight="12.75"/>
  <cols>
    <col min="1" max="1" width="7.7109375" style="261" customWidth="1"/>
    <col min="2" max="2" width="34.7109375" style="104" customWidth="1"/>
    <col min="3" max="3" width="5.7109375" style="264" customWidth="1"/>
    <col min="4" max="5" width="11.28125" style="104" customWidth="1"/>
    <col min="6" max="6" width="10.00390625" style="104" customWidth="1"/>
    <col min="7" max="7" width="10.140625" style="104" customWidth="1"/>
    <col min="8" max="9" width="9.28125" style="104" customWidth="1"/>
    <col min="10" max="10" width="10.421875" style="104" customWidth="1"/>
    <col min="11" max="12" width="10.57421875" style="104" customWidth="1"/>
    <col min="13" max="13" width="10.140625" style="104" customWidth="1"/>
    <col min="14" max="14" width="11.57421875" style="104" customWidth="1"/>
    <col min="15" max="15" width="11.00390625" style="104" customWidth="1"/>
    <col min="16" max="16" width="9.7109375" style="104" customWidth="1"/>
    <col min="17" max="17" width="10.28125" style="104" customWidth="1"/>
    <col min="18" max="16384" width="9.140625" style="104" customWidth="1"/>
  </cols>
  <sheetData>
    <row r="1" spans="3:16" ht="16.5" customHeight="1">
      <c r="C1" s="262"/>
      <c r="D1" s="496" t="s">
        <v>33</v>
      </c>
      <c r="E1" s="496"/>
      <c r="F1" s="496"/>
      <c r="G1" s="496"/>
      <c r="H1" s="496"/>
      <c r="I1" s="496"/>
      <c r="J1" s="496"/>
      <c r="K1" s="496"/>
      <c r="L1" s="496"/>
      <c r="M1" s="496"/>
      <c r="O1" s="105" t="s">
        <v>226</v>
      </c>
      <c r="P1" s="105"/>
    </row>
    <row r="2" spans="3:16" ht="16.5" customHeight="1">
      <c r="C2" s="262"/>
      <c r="D2" s="505" t="s">
        <v>227</v>
      </c>
      <c r="E2" s="505"/>
      <c r="F2" s="505"/>
      <c r="G2" s="505"/>
      <c r="H2" s="505"/>
      <c r="I2" s="505"/>
      <c r="J2" s="505"/>
      <c r="K2" s="505"/>
      <c r="L2" s="505"/>
      <c r="M2" s="505"/>
      <c r="O2" s="123"/>
      <c r="P2" s="105"/>
    </row>
    <row r="3" spans="1:17" ht="16.5" customHeight="1">
      <c r="A3" s="263"/>
      <c r="B3" s="495" t="s">
        <v>262</v>
      </c>
      <c r="C3" s="495"/>
      <c r="D3" s="496" t="s">
        <v>263</v>
      </c>
      <c r="E3" s="496"/>
      <c r="F3" s="496"/>
      <c r="G3" s="496"/>
      <c r="H3" s="496"/>
      <c r="I3" s="496"/>
      <c r="J3" s="496"/>
      <c r="K3" s="496"/>
      <c r="L3" s="496"/>
      <c r="M3" s="496"/>
      <c r="O3" s="125" t="s">
        <v>441</v>
      </c>
      <c r="P3" s="106"/>
      <c r="Q3" s="106"/>
    </row>
    <row r="4" spans="4:17" ht="16.5" customHeight="1">
      <c r="D4" s="497" t="s">
        <v>457</v>
      </c>
      <c r="E4" s="497"/>
      <c r="F4" s="497"/>
      <c r="G4" s="497"/>
      <c r="H4" s="497"/>
      <c r="I4" s="497"/>
      <c r="J4" s="497"/>
      <c r="K4" s="497"/>
      <c r="L4" s="497"/>
      <c r="M4" s="497"/>
      <c r="O4" s="498" t="s">
        <v>264</v>
      </c>
      <c r="P4" s="498"/>
      <c r="Q4" s="498"/>
    </row>
    <row r="5" spans="3:17" ht="12.75">
      <c r="C5" s="104"/>
      <c r="N5" s="265"/>
      <c r="O5" s="499" t="s">
        <v>230</v>
      </c>
      <c r="P5" s="499"/>
      <c r="Q5" s="499"/>
    </row>
    <row r="6" spans="1:17" s="266" customFormat="1" ht="12.75" customHeight="1">
      <c r="A6" s="506" t="s">
        <v>39</v>
      </c>
      <c r="B6" s="506" t="s">
        <v>198</v>
      </c>
      <c r="C6" s="506" t="s">
        <v>41</v>
      </c>
      <c r="D6" s="501" t="s">
        <v>265</v>
      </c>
      <c r="E6" s="508" t="s">
        <v>232</v>
      </c>
      <c r="F6" s="508"/>
      <c r="G6" s="508"/>
      <c r="H6" s="508"/>
      <c r="I6" s="508"/>
      <c r="J6" s="508"/>
      <c r="K6" s="508"/>
      <c r="L6" s="508"/>
      <c r="M6" s="508"/>
      <c r="N6" s="509" t="s">
        <v>233</v>
      </c>
      <c r="O6" s="509"/>
      <c r="P6" s="509"/>
      <c r="Q6" s="509"/>
    </row>
    <row r="7" spans="1:17" ht="12.75" customHeight="1">
      <c r="A7" s="506" t="s">
        <v>199</v>
      </c>
      <c r="B7" s="506"/>
      <c r="C7" s="506"/>
      <c r="D7" s="501"/>
      <c r="E7" s="501" t="s">
        <v>234</v>
      </c>
      <c r="F7" s="501" t="s">
        <v>235</v>
      </c>
      <c r="G7" s="503" t="s">
        <v>236</v>
      </c>
      <c r="H7" s="503"/>
      <c r="I7" s="503"/>
      <c r="J7" s="503"/>
      <c r="K7" s="501" t="s">
        <v>248</v>
      </c>
      <c r="L7" s="501" t="s">
        <v>238</v>
      </c>
      <c r="M7" s="501" t="s">
        <v>239</v>
      </c>
      <c r="N7" s="501" t="s">
        <v>240</v>
      </c>
      <c r="O7" s="501" t="s">
        <v>241</v>
      </c>
      <c r="P7" s="501" t="s">
        <v>242</v>
      </c>
      <c r="Q7" s="501" t="s">
        <v>243</v>
      </c>
    </row>
    <row r="8" spans="1:17" ht="12.75" customHeight="1">
      <c r="A8" s="506"/>
      <c r="B8" s="506" t="s">
        <v>200</v>
      </c>
      <c r="C8" s="506"/>
      <c r="D8" s="501"/>
      <c r="E8" s="501"/>
      <c r="F8" s="502"/>
      <c r="G8" s="501" t="s">
        <v>244</v>
      </c>
      <c r="H8" s="510" t="s">
        <v>245</v>
      </c>
      <c r="I8" s="510" t="s">
        <v>246</v>
      </c>
      <c r="J8" s="501" t="s">
        <v>247</v>
      </c>
      <c r="K8" s="502"/>
      <c r="L8" s="502"/>
      <c r="M8" s="502"/>
      <c r="N8" s="501"/>
      <c r="O8" s="502"/>
      <c r="P8" s="501"/>
      <c r="Q8" s="502"/>
    </row>
    <row r="9" spans="1:17" ht="51" customHeight="1">
      <c r="A9" s="507"/>
      <c r="B9" s="507"/>
      <c r="C9" s="507"/>
      <c r="D9" s="501"/>
      <c r="E9" s="501"/>
      <c r="F9" s="502"/>
      <c r="G9" s="502"/>
      <c r="H9" s="501"/>
      <c r="I9" s="501"/>
      <c r="J9" s="502"/>
      <c r="K9" s="502"/>
      <c r="L9" s="502"/>
      <c r="M9" s="502"/>
      <c r="N9" s="501"/>
      <c r="O9" s="502"/>
      <c r="P9" s="501"/>
      <c r="Q9" s="502"/>
    </row>
    <row r="10" spans="1:100" s="268" customFormat="1" ht="11.25">
      <c r="A10" s="208" t="s">
        <v>201</v>
      </c>
      <c r="B10" s="208" t="s">
        <v>202</v>
      </c>
      <c r="C10" s="208" t="s">
        <v>203</v>
      </c>
      <c r="D10" s="208" t="s">
        <v>266</v>
      </c>
      <c r="E10" s="208" t="s">
        <v>267</v>
      </c>
      <c r="F10" s="208" t="s">
        <v>251</v>
      </c>
      <c r="G10" s="208" t="s">
        <v>252</v>
      </c>
      <c r="H10" s="209">
        <v>-8</v>
      </c>
      <c r="I10" s="209">
        <v>-9</v>
      </c>
      <c r="J10" s="209">
        <v>-10</v>
      </c>
      <c r="K10" s="209">
        <v>-11</v>
      </c>
      <c r="L10" s="209">
        <v>-12</v>
      </c>
      <c r="M10" s="209">
        <v>-13</v>
      </c>
      <c r="N10" s="208" t="s">
        <v>268</v>
      </c>
      <c r="O10" s="209">
        <v>-15</v>
      </c>
      <c r="P10" s="209">
        <v>-16</v>
      </c>
      <c r="Q10" s="209">
        <v>-17</v>
      </c>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row>
    <row r="11" spans="1:17" s="229" customFormat="1" ht="24.75" customHeight="1">
      <c r="A11" s="108">
        <v>1</v>
      </c>
      <c r="B11" s="109" t="s">
        <v>46</v>
      </c>
      <c r="C11" s="110" t="s">
        <v>47</v>
      </c>
      <c r="D11" s="430">
        <v>25645.17250000001</v>
      </c>
      <c r="E11" s="430">
        <v>25525.28390000001</v>
      </c>
      <c r="F11" s="430">
        <v>23312.691300000006</v>
      </c>
      <c r="G11" s="430">
        <v>1943.1143</v>
      </c>
      <c r="H11" s="430">
        <v>144.4056</v>
      </c>
      <c r="I11" s="430">
        <v>29.7575</v>
      </c>
      <c r="J11" s="430">
        <v>0</v>
      </c>
      <c r="K11" s="430">
        <v>51.071799999999996</v>
      </c>
      <c r="L11" s="430">
        <v>0</v>
      </c>
      <c r="M11" s="430">
        <v>44.24340000000001</v>
      </c>
      <c r="N11" s="430">
        <v>119.8886</v>
      </c>
      <c r="O11" s="430">
        <v>0.0567</v>
      </c>
      <c r="P11" s="430">
        <v>119.8319</v>
      </c>
      <c r="Q11" s="430">
        <v>0</v>
      </c>
    </row>
    <row r="12" spans="1:17" s="283" customFormat="1" ht="24.75" customHeight="1">
      <c r="A12" s="111" t="s">
        <v>48</v>
      </c>
      <c r="B12" s="112" t="s">
        <v>49</v>
      </c>
      <c r="C12" s="113" t="s">
        <v>50</v>
      </c>
      <c r="D12" s="431">
        <v>22668.80980000001</v>
      </c>
      <c r="E12" s="431">
        <v>22548.94840000001</v>
      </c>
      <c r="F12" s="431">
        <v>20723.722700000002</v>
      </c>
      <c r="G12" s="431">
        <v>1711.4657</v>
      </c>
      <c r="H12" s="431">
        <v>73.1134</v>
      </c>
      <c r="I12" s="431">
        <v>4.1084</v>
      </c>
      <c r="J12" s="431">
        <v>0</v>
      </c>
      <c r="K12" s="431">
        <v>0</v>
      </c>
      <c r="L12" s="431">
        <v>0</v>
      </c>
      <c r="M12" s="431">
        <v>36.5382</v>
      </c>
      <c r="N12" s="431">
        <v>119.8614</v>
      </c>
      <c r="O12" s="470">
        <v>0.0295</v>
      </c>
      <c r="P12" s="431">
        <v>119.8319</v>
      </c>
      <c r="Q12" s="431">
        <v>0</v>
      </c>
    </row>
    <row r="13" spans="1:17" s="107" customFormat="1" ht="24.75" customHeight="1">
      <c r="A13" s="114" t="s">
        <v>51</v>
      </c>
      <c r="B13" s="115" t="s">
        <v>52</v>
      </c>
      <c r="C13" s="116" t="s">
        <v>53</v>
      </c>
      <c r="D13" s="432">
        <v>4986.044400000001</v>
      </c>
      <c r="E13" s="432">
        <v>4986.044400000001</v>
      </c>
      <c r="F13" s="432">
        <v>4853.7363000000005</v>
      </c>
      <c r="G13" s="432">
        <v>107.6639</v>
      </c>
      <c r="H13" s="432">
        <v>12.479099999999999</v>
      </c>
      <c r="I13" s="432">
        <v>2.4549</v>
      </c>
      <c r="J13" s="432">
        <v>0</v>
      </c>
      <c r="K13" s="432">
        <v>0</v>
      </c>
      <c r="L13" s="432">
        <v>0</v>
      </c>
      <c r="M13" s="432">
        <v>9.7102</v>
      </c>
      <c r="N13" s="432">
        <v>0</v>
      </c>
      <c r="O13" s="432">
        <v>0</v>
      </c>
      <c r="P13" s="432">
        <v>0</v>
      </c>
      <c r="Q13" s="432">
        <v>0</v>
      </c>
    </row>
    <row r="14" spans="1:17" s="107" customFormat="1" ht="24.75" customHeight="1">
      <c r="A14" s="114" t="s">
        <v>54</v>
      </c>
      <c r="B14" s="115" t="s">
        <v>269</v>
      </c>
      <c r="C14" s="116" t="s">
        <v>56</v>
      </c>
      <c r="D14" s="432">
        <v>1438.5522</v>
      </c>
      <c r="E14" s="432">
        <v>1438.5522</v>
      </c>
      <c r="F14" s="432">
        <v>1433.7444</v>
      </c>
      <c r="G14" s="432">
        <v>1.2331</v>
      </c>
      <c r="H14" s="432">
        <v>1.3687999999999998</v>
      </c>
      <c r="I14" s="432">
        <v>0</v>
      </c>
      <c r="J14" s="432">
        <v>0</v>
      </c>
      <c r="K14" s="432">
        <v>0</v>
      </c>
      <c r="L14" s="432">
        <v>0</v>
      </c>
      <c r="M14" s="432">
        <v>2.2058999999999997</v>
      </c>
      <c r="N14" s="432">
        <v>0</v>
      </c>
      <c r="O14" s="432">
        <v>0</v>
      </c>
      <c r="P14" s="432">
        <v>0</v>
      </c>
      <c r="Q14" s="432">
        <v>0</v>
      </c>
    </row>
    <row r="15" spans="1:17" s="107" customFormat="1" ht="24.75" customHeight="1">
      <c r="A15" s="114" t="s">
        <v>57</v>
      </c>
      <c r="B15" s="117" t="s">
        <v>58</v>
      </c>
      <c r="C15" s="116" t="s">
        <v>59</v>
      </c>
      <c r="D15" s="432">
        <v>562.1971</v>
      </c>
      <c r="E15" s="432">
        <v>562.1971</v>
      </c>
      <c r="F15" s="432">
        <v>561.1632</v>
      </c>
      <c r="G15" s="432">
        <v>0</v>
      </c>
      <c r="H15" s="432">
        <v>0.8059999999999999</v>
      </c>
      <c r="I15" s="432">
        <v>0</v>
      </c>
      <c r="J15" s="432">
        <v>0</v>
      </c>
      <c r="K15" s="432">
        <v>0</v>
      </c>
      <c r="L15" s="432">
        <v>0</v>
      </c>
      <c r="M15" s="432">
        <v>0.2279</v>
      </c>
      <c r="N15" s="432">
        <v>0</v>
      </c>
      <c r="O15" s="432">
        <v>0</v>
      </c>
      <c r="P15" s="432">
        <v>0</v>
      </c>
      <c r="Q15" s="432">
        <v>0</v>
      </c>
    </row>
    <row r="16" spans="1:17" s="107" customFormat="1" ht="24.75" customHeight="1">
      <c r="A16" s="114" t="s">
        <v>60</v>
      </c>
      <c r="B16" s="117" t="s">
        <v>61</v>
      </c>
      <c r="C16" s="116" t="s">
        <v>21</v>
      </c>
      <c r="D16" s="432">
        <v>876.3551</v>
      </c>
      <c r="E16" s="432">
        <v>876.3551</v>
      </c>
      <c r="F16" s="432">
        <v>872.5812</v>
      </c>
      <c r="G16" s="432">
        <v>1.2331</v>
      </c>
      <c r="H16" s="432">
        <v>0.5628</v>
      </c>
      <c r="I16" s="432">
        <v>0</v>
      </c>
      <c r="J16" s="432">
        <v>0</v>
      </c>
      <c r="K16" s="432">
        <v>0</v>
      </c>
      <c r="L16" s="432">
        <v>0</v>
      </c>
      <c r="M16" s="432">
        <v>1.978</v>
      </c>
      <c r="N16" s="432">
        <v>0</v>
      </c>
      <c r="O16" s="432">
        <v>0</v>
      </c>
      <c r="P16" s="432">
        <v>0</v>
      </c>
      <c r="Q16" s="432">
        <v>0</v>
      </c>
    </row>
    <row r="17" spans="1:17" s="107" customFormat="1" ht="24.75" customHeight="1">
      <c r="A17" s="114" t="s">
        <v>62</v>
      </c>
      <c r="B17" s="115" t="s">
        <v>63</v>
      </c>
      <c r="C17" s="116" t="s">
        <v>64</v>
      </c>
      <c r="D17" s="432">
        <v>0</v>
      </c>
      <c r="E17" s="432">
        <v>0</v>
      </c>
      <c r="F17" s="432">
        <v>0</v>
      </c>
      <c r="G17" s="432">
        <v>0</v>
      </c>
      <c r="H17" s="432">
        <v>0</v>
      </c>
      <c r="I17" s="432">
        <v>0</v>
      </c>
      <c r="J17" s="432">
        <v>0</v>
      </c>
      <c r="K17" s="432">
        <v>0</v>
      </c>
      <c r="L17" s="432">
        <v>0</v>
      </c>
      <c r="M17" s="432">
        <v>0</v>
      </c>
      <c r="N17" s="432">
        <v>0</v>
      </c>
      <c r="O17" s="432">
        <v>0</v>
      </c>
      <c r="P17" s="432">
        <v>0</v>
      </c>
      <c r="Q17" s="432">
        <v>0</v>
      </c>
    </row>
    <row r="18" spans="1:17" s="107" customFormat="1" ht="24.75" customHeight="1">
      <c r="A18" s="114" t="s">
        <v>65</v>
      </c>
      <c r="B18" s="115" t="s">
        <v>270</v>
      </c>
      <c r="C18" s="116" t="s">
        <v>67</v>
      </c>
      <c r="D18" s="432">
        <v>3547.4922000000006</v>
      </c>
      <c r="E18" s="432">
        <v>3547.4922000000006</v>
      </c>
      <c r="F18" s="432">
        <v>3419.9919000000004</v>
      </c>
      <c r="G18" s="432">
        <v>106.4308</v>
      </c>
      <c r="H18" s="432">
        <v>11.110299999999999</v>
      </c>
      <c r="I18" s="432">
        <v>2.4549</v>
      </c>
      <c r="J18" s="432">
        <v>0</v>
      </c>
      <c r="K18" s="432">
        <v>0</v>
      </c>
      <c r="L18" s="432">
        <v>0</v>
      </c>
      <c r="M18" s="432">
        <v>7.5043</v>
      </c>
      <c r="N18" s="432">
        <v>0</v>
      </c>
      <c r="O18" s="432">
        <v>0</v>
      </c>
      <c r="P18" s="432">
        <v>0</v>
      </c>
      <c r="Q18" s="432">
        <v>0</v>
      </c>
    </row>
    <row r="19" spans="1:17" s="107" customFormat="1" ht="24.75" customHeight="1">
      <c r="A19" s="114" t="s">
        <v>271</v>
      </c>
      <c r="B19" s="115" t="s">
        <v>272</v>
      </c>
      <c r="C19" s="116" t="s">
        <v>2</v>
      </c>
      <c r="D19" s="432">
        <v>3547.4922000000006</v>
      </c>
      <c r="E19" s="432">
        <v>3547.4922000000006</v>
      </c>
      <c r="F19" s="432">
        <v>3419.9919000000004</v>
      </c>
      <c r="G19" s="432">
        <v>106.4308</v>
      </c>
      <c r="H19" s="432">
        <v>11.110299999999999</v>
      </c>
      <c r="I19" s="432">
        <v>2.4549</v>
      </c>
      <c r="J19" s="432">
        <v>0</v>
      </c>
      <c r="K19" s="432">
        <v>0</v>
      </c>
      <c r="L19" s="432">
        <v>0</v>
      </c>
      <c r="M19" s="432">
        <v>7.5043</v>
      </c>
      <c r="N19" s="432">
        <v>0</v>
      </c>
      <c r="O19" s="432">
        <v>0</v>
      </c>
      <c r="P19" s="432">
        <v>0</v>
      </c>
      <c r="Q19" s="432">
        <v>0</v>
      </c>
    </row>
    <row r="20" spans="1:17" s="107" customFormat="1" ht="24.75" customHeight="1">
      <c r="A20" s="114" t="s">
        <v>273</v>
      </c>
      <c r="B20" s="115" t="s">
        <v>274</v>
      </c>
      <c r="C20" s="116" t="s">
        <v>205</v>
      </c>
      <c r="D20" s="432">
        <v>0</v>
      </c>
      <c r="E20" s="432">
        <v>0</v>
      </c>
      <c r="F20" s="432">
        <v>0</v>
      </c>
      <c r="G20" s="432">
        <v>0</v>
      </c>
      <c r="H20" s="432">
        <v>0</v>
      </c>
      <c r="I20" s="432">
        <v>0</v>
      </c>
      <c r="J20" s="432">
        <v>0</v>
      </c>
      <c r="K20" s="432">
        <v>0</v>
      </c>
      <c r="L20" s="432">
        <v>0</v>
      </c>
      <c r="M20" s="432">
        <v>0</v>
      </c>
      <c r="N20" s="432">
        <v>0</v>
      </c>
      <c r="O20" s="432">
        <v>0</v>
      </c>
      <c r="P20" s="432">
        <v>0</v>
      </c>
      <c r="Q20" s="432">
        <v>0</v>
      </c>
    </row>
    <row r="21" spans="1:17" s="107" customFormat="1" ht="24.75" customHeight="1">
      <c r="A21" s="114" t="s">
        <v>68</v>
      </c>
      <c r="B21" s="115" t="s">
        <v>69</v>
      </c>
      <c r="C21" s="116" t="s">
        <v>8</v>
      </c>
      <c r="D21" s="432">
        <v>17682.765400000008</v>
      </c>
      <c r="E21" s="432">
        <v>17562.904000000006</v>
      </c>
      <c r="F21" s="432">
        <v>15869.986400000002</v>
      </c>
      <c r="G21" s="432">
        <v>1603.8018</v>
      </c>
      <c r="H21" s="432">
        <v>60.6343</v>
      </c>
      <c r="I21" s="432">
        <v>1.6535</v>
      </c>
      <c r="J21" s="432">
        <v>0</v>
      </c>
      <c r="K21" s="432">
        <v>0</v>
      </c>
      <c r="L21" s="432">
        <v>0</v>
      </c>
      <c r="M21" s="432">
        <v>26.828000000000003</v>
      </c>
      <c r="N21" s="432">
        <v>119.8614</v>
      </c>
      <c r="O21" s="469">
        <v>0.0295</v>
      </c>
      <c r="P21" s="432">
        <v>119.8319</v>
      </c>
      <c r="Q21" s="432">
        <v>0</v>
      </c>
    </row>
    <row r="22" spans="1:17" s="283" customFormat="1" ht="24.75" customHeight="1">
      <c r="A22" s="111" t="s">
        <v>70</v>
      </c>
      <c r="B22" s="112" t="s">
        <v>71</v>
      </c>
      <c r="C22" s="113" t="s">
        <v>72</v>
      </c>
      <c r="D22" s="431">
        <v>1470.3121999999998</v>
      </c>
      <c r="E22" s="431">
        <v>1470.3121999999998</v>
      </c>
      <c r="F22" s="431">
        <v>1313.8747999999998</v>
      </c>
      <c r="G22" s="431">
        <v>94.81890000000001</v>
      </c>
      <c r="H22" s="431">
        <v>49.6984</v>
      </c>
      <c r="I22" s="431">
        <v>6.0061</v>
      </c>
      <c r="J22" s="431">
        <v>0</v>
      </c>
      <c r="K22" s="431">
        <v>0</v>
      </c>
      <c r="L22" s="431">
        <v>0</v>
      </c>
      <c r="M22" s="431">
        <v>5.914</v>
      </c>
      <c r="N22" s="431">
        <v>0</v>
      </c>
      <c r="O22" s="431">
        <v>0</v>
      </c>
      <c r="P22" s="431">
        <v>0</v>
      </c>
      <c r="Q22" s="431">
        <v>0</v>
      </c>
    </row>
    <row r="23" spans="1:17" s="107" customFormat="1" ht="24.75" customHeight="1">
      <c r="A23" s="114" t="s">
        <v>73</v>
      </c>
      <c r="B23" s="115" t="s">
        <v>275</v>
      </c>
      <c r="C23" s="116" t="s">
        <v>75</v>
      </c>
      <c r="D23" s="432">
        <v>1454.7690999999998</v>
      </c>
      <c r="E23" s="432">
        <v>1454.7690999999998</v>
      </c>
      <c r="F23" s="432">
        <v>1313.8747999999998</v>
      </c>
      <c r="G23" s="432">
        <v>94.81890000000001</v>
      </c>
      <c r="H23" s="432">
        <v>40.1614</v>
      </c>
      <c r="I23" s="432">
        <v>0</v>
      </c>
      <c r="J23" s="432">
        <v>0</v>
      </c>
      <c r="K23" s="432">
        <v>0</v>
      </c>
      <c r="L23" s="432">
        <v>0</v>
      </c>
      <c r="M23" s="432">
        <v>5.914</v>
      </c>
      <c r="N23" s="432">
        <v>0</v>
      </c>
      <c r="O23" s="432">
        <v>0</v>
      </c>
      <c r="P23" s="432">
        <v>0</v>
      </c>
      <c r="Q23" s="432">
        <v>0</v>
      </c>
    </row>
    <row r="24" spans="1:17" s="107" customFormat="1" ht="24.75" customHeight="1">
      <c r="A24" s="114" t="s">
        <v>76</v>
      </c>
      <c r="B24" s="115" t="s">
        <v>77</v>
      </c>
      <c r="C24" s="116" t="s">
        <v>78</v>
      </c>
      <c r="D24" s="432">
        <v>6.0061</v>
      </c>
      <c r="E24" s="432">
        <v>6.0061</v>
      </c>
      <c r="F24" s="432">
        <v>0</v>
      </c>
      <c r="G24" s="432">
        <v>0</v>
      </c>
      <c r="H24" s="432">
        <v>0</v>
      </c>
      <c r="I24" s="432">
        <v>6.0061</v>
      </c>
      <c r="J24" s="432">
        <v>0</v>
      </c>
      <c r="K24" s="432">
        <v>0</v>
      </c>
      <c r="L24" s="432">
        <v>0</v>
      </c>
      <c r="M24" s="432">
        <v>0</v>
      </c>
      <c r="N24" s="432">
        <v>0</v>
      </c>
      <c r="O24" s="432">
        <v>0</v>
      </c>
      <c r="P24" s="432">
        <v>0</v>
      </c>
      <c r="Q24" s="432">
        <v>0</v>
      </c>
    </row>
    <row r="25" spans="1:17" s="107" customFormat="1" ht="24.75" customHeight="1">
      <c r="A25" s="114" t="s">
        <v>79</v>
      </c>
      <c r="B25" s="115" t="s">
        <v>80</v>
      </c>
      <c r="C25" s="116" t="s">
        <v>81</v>
      </c>
      <c r="D25" s="432">
        <v>9.536999999999999</v>
      </c>
      <c r="E25" s="432">
        <v>9.536999999999999</v>
      </c>
      <c r="F25" s="432">
        <v>0</v>
      </c>
      <c r="G25" s="432">
        <v>0</v>
      </c>
      <c r="H25" s="432">
        <v>9.536999999999999</v>
      </c>
      <c r="I25" s="432">
        <v>0</v>
      </c>
      <c r="J25" s="432">
        <v>0</v>
      </c>
      <c r="K25" s="432">
        <v>0</v>
      </c>
      <c r="L25" s="432">
        <v>0</v>
      </c>
      <c r="M25" s="432">
        <v>0</v>
      </c>
      <c r="N25" s="432">
        <v>0</v>
      </c>
      <c r="O25" s="432">
        <v>0</v>
      </c>
      <c r="P25" s="432">
        <v>0</v>
      </c>
      <c r="Q25" s="432">
        <v>0</v>
      </c>
    </row>
    <row r="26" spans="1:17" s="283" customFormat="1" ht="24.75" customHeight="1">
      <c r="A26" s="111" t="s">
        <v>82</v>
      </c>
      <c r="B26" s="112" t="s">
        <v>83</v>
      </c>
      <c r="C26" s="113" t="s">
        <v>23</v>
      </c>
      <c r="D26" s="431">
        <v>997.2611000000002</v>
      </c>
      <c r="E26" s="431">
        <v>997.2339000000002</v>
      </c>
      <c r="F26" s="431">
        <v>933.3502000000002</v>
      </c>
      <c r="G26" s="431">
        <v>40.75279999999999</v>
      </c>
      <c r="H26" s="431">
        <v>21.593799999999998</v>
      </c>
      <c r="I26" s="431">
        <v>0.8232</v>
      </c>
      <c r="J26" s="431">
        <v>0</v>
      </c>
      <c r="K26" s="431">
        <v>0</v>
      </c>
      <c r="L26" s="431">
        <v>0</v>
      </c>
      <c r="M26" s="431">
        <v>0.7139</v>
      </c>
      <c r="N26" s="470">
        <v>0.0272</v>
      </c>
      <c r="O26" s="470">
        <v>0.0272</v>
      </c>
      <c r="P26" s="431">
        <v>0</v>
      </c>
      <c r="Q26" s="431">
        <v>0</v>
      </c>
    </row>
    <row r="27" spans="1:17" s="283" customFormat="1" ht="24.75" customHeight="1">
      <c r="A27" s="111" t="s">
        <v>84</v>
      </c>
      <c r="B27" s="112" t="s">
        <v>85</v>
      </c>
      <c r="C27" s="113" t="s">
        <v>86</v>
      </c>
      <c r="D27" s="431">
        <v>0</v>
      </c>
      <c r="E27" s="431">
        <v>0</v>
      </c>
      <c r="F27" s="431">
        <v>0</v>
      </c>
      <c r="G27" s="431">
        <v>0</v>
      </c>
      <c r="H27" s="431">
        <v>0</v>
      </c>
      <c r="I27" s="431">
        <v>0</v>
      </c>
      <c r="J27" s="431">
        <v>0</v>
      </c>
      <c r="K27" s="431">
        <v>0</v>
      </c>
      <c r="L27" s="431">
        <v>0</v>
      </c>
      <c r="M27" s="431">
        <v>0</v>
      </c>
      <c r="N27" s="431">
        <v>0</v>
      </c>
      <c r="O27" s="431">
        <v>0</v>
      </c>
      <c r="P27" s="431">
        <v>0</v>
      </c>
      <c r="Q27" s="431">
        <v>0</v>
      </c>
    </row>
    <row r="28" spans="1:17" s="283" customFormat="1" ht="24.75" customHeight="1">
      <c r="A28" s="118" t="s">
        <v>87</v>
      </c>
      <c r="B28" s="119" t="s">
        <v>88</v>
      </c>
      <c r="C28" s="120" t="s">
        <v>5</v>
      </c>
      <c r="D28" s="433">
        <v>508.7894</v>
      </c>
      <c r="E28" s="433">
        <v>508.7894</v>
      </c>
      <c r="F28" s="433">
        <v>341.7436000000001</v>
      </c>
      <c r="G28" s="433">
        <v>96.0769</v>
      </c>
      <c r="H28" s="433">
        <v>0</v>
      </c>
      <c r="I28" s="433">
        <v>18.8198</v>
      </c>
      <c r="J28" s="433">
        <v>0</v>
      </c>
      <c r="K28" s="433">
        <v>51.071799999999996</v>
      </c>
      <c r="L28" s="433">
        <v>0</v>
      </c>
      <c r="M28" s="433">
        <v>1.0773</v>
      </c>
      <c r="N28" s="433">
        <v>0</v>
      </c>
      <c r="O28" s="433">
        <v>0</v>
      </c>
      <c r="P28" s="433">
        <v>0</v>
      </c>
      <c r="Q28" s="433">
        <v>0</v>
      </c>
    </row>
    <row r="29" spans="1:18" ht="13.5" customHeight="1">
      <c r="A29" s="500" t="s">
        <v>458</v>
      </c>
      <c r="B29" s="500"/>
      <c r="C29" s="500"/>
      <c r="E29" s="500"/>
      <c r="F29" s="500"/>
      <c r="G29" s="500"/>
      <c r="H29" s="500"/>
      <c r="I29" s="500"/>
      <c r="J29" s="500"/>
      <c r="K29" s="103"/>
      <c r="L29" s="103"/>
      <c r="M29" s="500" t="s">
        <v>458</v>
      </c>
      <c r="N29" s="500"/>
      <c r="O29" s="500"/>
      <c r="P29" s="500"/>
      <c r="Q29" s="500"/>
      <c r="R29" s="103"/>
    </row>
    <row r="30" spans="1:19" s="229" customFormat="1" ht="12.75" customHeight="1">
      <c r="A30" s="490" t="s">
        <v>474</v>
      </c>
      <c r="B30" s="490"/>
      <c r="C30" s="490"/>
      <c r="E30" s="504"/>
      <c r="F30" s="504"/>
      <c r="G30" s="511"/>
      <c r="H30" s="511"/>
      <c r="I30" s="511"/>
      <c r="J30" s="511"/>
      <c r="K30" s="230"/>
      <c r="M30" s="504" t="s">
        <v>444</v>
      </c>
      <c r="N30" s="504"/>
      <c r="O30" s="504"/>
      <c r="P30" s="504"/>
      <c r="Q30" s="504"/>
      <c r="R30" s="269"/>
      <c r="S30" s="269"/>
    </row>
    <row r="31" spans="1:19" s="229" customFormat="1" ht="115.5" customHeight="1">
      <c r="A31" s="596" t="s">
        <v>478</v>
      </c>
      <c r="B31" s="596"/>
      <c r="C31" s="596"/>
      <c r="E31" s="504"/>
      <c r="F31" s="504"/>
      <c r="G31" s="504"/>
      <c r="H31" s="504"/>
      <c r="I31" s="504"/>
      <c r="J31" s="504"/>
      <c r="K31" s="231"/>
      <c r="L31" s="231"/>
      <c r="M31" s="504"/>
      <c r="N31" s="504"/>
      <c r="O31" s="504"/>
      <c r="P31" s="504"/>
      <c r="Q31" s="504"/>
      <c r="R31" s="231"/>
      <c r="S31" s="231"/>
    </row>
    <row r="32" spans="1:3" ht="12.75">
      <c r="A32" s="593"/>
      <c r="B32" s="594"/>
      <c r="C32" s="595"/>
    </row>
    <row r="33" ht="12.75">
      <c r="C33" s="270"/>
    </row>
    <row r="34" ht="12.75">
      <c r="C34" s="270"/>
    </row>
    <row r="35" spans="1:12" ht="12.75">
      <c r="A35" s="251"/>
      <c r="B35" s="271"/>
      <c r="C35" s="272"/>
      <c r="D35" s="271"/>
      <c r="E35" s="271"/>
      <c r="F35" s="271"/>
      <c r="G35" s="271"/>
      <c r="H35" s="271"/>
      <c r="I35" s="271"/>
      <c r="J35" s="271"/>
      <c r="K35" s="271"/>
      <c r="L35" s="271"/>
    </row>
    <row r="36" spans="1:12" ht="15.75" customHeight="1">
      <c r="A36" s="251"/>
      <c r="B36" s="498"/>
      <c r="C36" s="498"/>
      <c r="D36" s="498"/>
      <c r="E36" s="498"/>
      <c r="F36" s="498"/>
      <c r="G36" s="498"/>
      <c r="H36" s="251"/>
      <c r="I36" s="251"/>
      <c r="J36" s="271"/>
      <c r="K36" s="271"/>
      <c r="L36" s="271"/>
    </row>
    <row r="37" spans="1:12" ht="17.25" customHeight="1">
      <c r="A37" s="273"/>
      <c r="B37" s="498"/>
      <c r="C37" s="498"/>
      <c r="D37" s="498"/>
      <c r="E37" s="498"/>
      <c r="F37" s="498"/>
      <c r="G37" s="498"/>
      <c r="H37" s="498"/>
      <c r="I37" s="498"/>
      <c r="J37" s="271"/>
      <c r="K37" s="271"/>
      <c r="L37" s="271"/>
    </row>
    <row r="38" spans="1:12" ht="16.5" customHeight="1">
      <c r="A38" s="271"/>
      <c r="B38" s="498"/>
      <c r="C38" s="498"/>
      <c r="D38" s="498"/>
      <c r="E38" s="498"/>
      <c r="F38" s="498"/>
      <c r="G38" s="498"/>
      <c r="H38" s="498"/>
      <c r="I38" s="498"/>
      <c r="J38" s="498"/>
      <c r="K38" s="271"/>
      <c r="L38" s="271"/>
    </row>
    <row r="39" spans="1:12" ht="12.75">
      <c r="A39" s="271"/>
      <c r="B39" s="271"/>
      <c r="C39" s="271"/>
      <c r="D39" s="271"/>
      <c r="E39" s="271"/>
      <c r="F39" s="271"/>
      <c r="G39" s="271"/>
      <c r="H39" s="271"/>
      <c r="I39" s="271"/>
      <c r="J39" s="271"/>
      <c r="K39" s="271"/>
      <c r="L39" s="271"/>
    </row>
    <row r="40" spans="1:12" ht="12.75">
      <c r="A40" s="271"/>
      <c r="B40" s="271"/>
      <c r="C40" s="271"/>
      <c r="D40" s="271"/>
      <c r="E40" s="271"/>
      <c r="F40" s="271"/>
      <c r="G40" s="271"/>
      <c r="H40" s="271"/>
      <c r="I40" s="271"/>
      <c r="J40" s="271"/>
      <c r="K40" s="271"/>
      <c r="L40" s="271"/>
    </row>
    <row r="41" spans="1:12" ht="12.75">
      <c r="A41" s="271"/>
      <c r="B41" s="271"/>
      <c r="C41" s="271"/>
      <c r="D41" s="271"/>
      <c r="E41" s="271"/>
      <c r="F41" s="271"/>
      <c r="G41" s="271"/>
      <c r="H41" s="271"/>
      <c r="I41" s="271"/>
      <c r="J41" s="271"/>
      <c r="K41" s="271"/>
      <c r="L41" s="271"/>
    </row>
    <row r="42" spans="1:12" ht="12.75">
      <c r="A42" s="271"/>
      <c r="B42" s="271"/>
      <c r="C42" s="271"/>
      <c r="D42" s="271"/>
      <c r="E42" s="271"/>
      <c r="F42" s="271"/>
      <c r="G42" s="271"/>
      <c r="H42" s="271"/>
      <c r="I42" s="271"/>
      <c r="J42" s="271"/>
      <c r="K42" s="271"/>
      <c r="L42" s="271"/>
    </row>
    <row r="43" spans="1:12" ht="12.75">
      <c r="A43" s="271"/>
      <c r="B43" s="271"/>
      <c r="C43" s="271"/>
      <c r="D43" s="271"/>
      <c r="E43" s="271"/>
      <c r="F43" s="271"/>
      <c r="G43" s="271"/>
      <c r="H43" s="271"/>
      <c r="I43" s="271"/>
      <c r="J43" s="271"/>
      <c r="K43" s="271"/>
      <c r="L43" s="271"/>
    </row>
    <row r="44" spans="1:12" ht="12.75">
      <c r="A44" s="271"/>
      <c r="B44" s="271"/>
      <c r="C44" s="271"/>
      <c r="D44" s="271"/>
      <c r="E44" s="271"/>
      <c r="F44" s="271"/>
      <c r="G44" s="271"/>
      <c r="H44" s="271"/>
      <c r="I44" s="271"/>
      <c r="J44" s="271"/>
      <c r="K44" s="271"/>
      <c r="L44" s="271"/>
    </row>
    <row r="45" spans="1:12" ht="12.75">
      <c r="A45" s="271"/>
      <c r="B45" s="271"/>
      <c r="C45" s="271"/>
      <c r="D45" s="271"/>
      <c r="E45" s="271"/>
      <c r="F45" s="271"/>
      <c r="G45" s="271"/>
      <c r="H45" s="271"/>
      <c r="I45" s="271"/>
      <c r="J45" s="271"/>
      <c r="K45" s="271"/>
      <c r="L45" s="271"/>
    </row>
    <row r="46" spans="1:12" ht="12.75">
      <c r="A46" s="271"/>
      <c r="B46" s="271"/>
      <c r="C46" s="271"/>
      <c r="D46" s="271"/>
      <c r="E46" s="271"/>
      <c r="F46" s="271"/>
      <c r="G46" s="271"/>
      <c r="H46" s="271"/>
      <c r="I46" s="271"/>
      <c r="J46" s="271"/>
      <c r="K46" s="271"/>
      <c r="L46" s="271"/>
    </row>
    <row r="47" spans="1:12" ht="12.75">
      <c r="A47" s="271"/>
      <c r="B47" s="271"/>
      <c r="C47" s="271"/>
      <c r="D47" s="271"/>
      <c r="E47" s="271"/>
      <c r="F47" s="271"/>
      <c r="G47" s="271"/>
      <c r="H47" s="271"/>
      <c r="I47" s="271"/>
      <c r="J47" s="271"/>
      <c r="K47" s="271"/>
      <c r="L47" s="271"/>
    </row>
    <row r="48" spans="1:12" ht="12.75">
      <c r="A48" s="271"/>
      <c r="B48" s="271"/>
      <c r="C48" s="271"/>
      <c r="D48" s="271"/>
      <c r="E48" s="271"/>
      <c r="F48" s="271"/>
      <c r="G48" s="271"/>
      <c r="H48" s="271"/>
      <c r="I48" s="271"/>
      <c r="J48" s="271"/>
      <c r="K48" s="271"/>
      <c r="L48" s="271"/>
    </row>
    <row r="49" spans="1:12" ht="12.75">
      <c r="A49" s="271"/>
      <c r="B49" s="271"/>
      <c r="C49" s="271"/>
      <c r="D49" s="271"/>
      <c r="E49" s="271"/>
      <c r="F49" s="271"/>
      <c r="G49" s="271"/>
      <c r="H49" s="271"/>
      <c r="I49" s="271"/>
      <c r="J49" s="271"/>
      <c r="K49" s="271"/>
      <c r="L49" s="271"/>
    </row>
    <row r="50" spans="1:12" ht="12.75">
      <c r="A50" s="271"/>
      <c r="B50" s="271"/>
      <c r="C50" s="271"/>
      <c r="D50" s="271"/>
      <c r="E50" s="271"/>
      <c r="F50" s="271"/>
      <c r="G50" s="271"/>
      <c r="H50" s="271"/>
      <c r="I50" s="271"/>
      <c r="J50" s="271"/>
      <c r="K50" s="271"/>
      <c r="L50" s="271"/>
    </row>
    <row r="51" spans="1:12" ht="12.75">
      <c r="A51" s="251"/>
      <c r="B51" s="271"/>
      <c r="C51" s="272"/>
      <c r="D51" s="271"/>
      <c r="E51" s="271"/>
      <c r="F51" s="271"/>
      <c r="G51" s="271"/>
      <c r="H51" s="271"/>
      <c r="I51" s="271"/>
      <c r="J51" s="271"/>
      <c r="K51" s="271"/>
      <c r="L51" s="271"/>
    </row>
    <row r="52" ht="12.75">
      <c r="C52" s="270"/>
    </row>
    <row r="53" ht="12.75">
      <c r="C53" s="270"/>
    </row>
    <row r="54" ht="12.75">
      <c r="C54" s="270"/>
    </row>
    <row r="55" ht="12.75">
      <c r="C55" s="270"/>
    </row>
    <row r="56" ht="12.75">
      <c r="C56" s="270"/>
    </row>
    <row r="57" ht="12.75">
      <c r="C57" s="270"/>
    </row>
    <row r="58" ht="12.75">
      <c r="C58" s="270"/>
    </row>
    <row r="59" ht="12.75">
      <c r="C59" s="270"/>
    </row>
    <row r="60" ht="12.75">
      <c r="C60" s="270"/>
    </row>
    <row r="61" ht="12.75">
      <c r="C61" s="270"/>
    </row>
    <row r="62" ht="12.75">
      <c r="C62" s="270"/>
    </row>
    <row r="63" ht="12.75">
      <c r="C63" s="270"/>
    </row>
    <row r="64" ht="12.75">
      <c r="C64" s="270"/>
    </row>
    <row r="65" ht="12.75">
      <c r="C65" s="270"/>
    </row>
    <row r="66" ht="12.75">
      <c r="C66" s="270"/>
    </row>
    <row r="67" ht="12.75">
      <c r="C67" s="270"/>
    </row>
    <row r="68" ht="12.75">
      <c r="C68" s="270"/>
    </row>
    <row r="69" ht="12.75">
      <c r="C69" s="270"/>
    </row>
    <row r="70" ht="12.75">
      <c r="C70" s="270"/>
    </row>
    <row r="71" ht="12.75">
      <c r="C71" s="270"/>
    </row>
    <row r="72" ht="12.75">
      <c r="C72" s="270"/>
    </row>
    <row r="73" ht="12.75">
      <c r="C73" s="270"/>
    </row>
    <row r="74" ht="12.75">
      <c r="C74" s="270"/>
    </row>
    <row r="75" ht="12.75">
      <c r="C75" s="270"/>
    </row>
    <row r="76" ht="12.75">
      <c r="C76" s="270"/>
    </row>
    <row r="77" ht="12.75">
      <c r="C77" s="270"/>
    </row>
    <row r="78" ht="12.75">
      <c r="C78" s="270"/>
    </row>
    <row r="79" ht="12.75">
      <c r="C79" s="270"/>
    </row>
    <row r="80" ht="12.75">
      <c r="C80" s="270"/>
    </row>
    <row r="81" ht="12.75">
      <c r="C81" s="270"/>
    </row>
    <row r="82" ht="12.75">
      <c r="C82" s="270"/>
    </row>
    <row r="83" ht="12.75">
      <c r="C83" s="270"/>
    </row>
    <row r="84" ht="12.75">
      <c r="C84" s="270"/>
    </row>
    <row r="85" ht="12.75">
      <c r="C85" s="270"/>
    </row>
    <row r="86" ht="12.75">
      <c r="C86" s="270"/>
    </row>
    <row r="87" ht="12.75">
      <c r="C87" s="270"/>
    </row>
    <row r="88" ht="12.75">
      <c r="C88" s="270"/>
    </row>
    <row r="89" ht="12.75">
      <c r="C89" s="270"/>
    </row>
    <row r="90" ht="12.75">
      <c r="C90" s="270"/>
    </row>
    <row r="91" ht="12.75">
      <c r="C91" s="270"/>
    </row>
    <row r="92" ht="12.75">
      <c r="C92" s="270"/>
    </row>
    <row r="93" ht="12.75">
      <c r="C93" s="270"/>
    </row>
    <row r="94" ht="12.75">
      <c r="C94" s="270"/>
    </row>
    <row r="95" ht="12.75">
      <c r="C95" s="270"/>
    </row>
    <row r="96" ht="12.75">
      <c r="C96" s="270"/>
    </row>
    <row r="97" ht="12.75">
      <c r="C97" s="270"/>
    </row>
    <row r="98" ht="12.75">
      <c r="C98" s="270"/>
    </row>
    <row r="99" ht="12.75">
      <c r="C99" s="270"/>
    </row>
    <row r="100" ht="12.75">
      <c r="C100" s="270"/>
    </row>
    <row r="101" ht="12.75">
      <c r="C101" s="270"/>
    </row>
    <row r="102" ht="12.75">
      <c r="C102" s="270"/>
    </row>
    <row r="103" ht="12.75">
      <c r="C103" s="270"/>
    </row>
    <row r="104" ht="12.75">
      <c r="C104" s="270"/>
    </row>
    <row r="105" ht="12.75">
      <c r="C105" s="270"/>
    </row>
    <row r="106" ht="12.75">
      <c r="C106" s="270"/>
    </row>
    <row r="107" ht="12.75">
      <c r="C107" s="270"/>
    </row>
    <row r="108" ht="12.75">
      <c r="C108" s="270"/>
    </row>
    <row r="109" ht="12.75">
      <c r="C109" s="270"/>
    </row>
    <row r="110" ht="12.75">
      <c r="C110" s="270"/>
    </row>
    <row r="111" ht="12.75">
      <c r="C111" s="270"/>
    </row>
    <row r="112" ht="12.75">
      <c r="C112" s="270"/>
    </row>
    <row r="113" ht="12.75">
      <c r="C113" s="270"/>
    </row>
    <row r="114" ht="12.75">
      <c r="C114" s="270"/>
    </row>
    <row r="115" ht="12.75">
      <c r="C115" s="270"/>
    </row>
    <row r="116" ht="12.75">
      <c r="C116" s="270"/>
    </row>
    <row r="117" ht="12.75">
      <c r="C117" s="270"/>
    </row>
    <row r="118" ht="12.75">
      <c r="C118" s="270"/>
    </row>
    <row r="119" ht="12.75">
      <c r="C119" s="270"/>
    </row>
    <row r="120" ht="12.75">
      <c r="C120" s="270"/>
    </row>
    <row r="121" ht="12.75">
      <c r="C121" s="270"/>
    </row>
    <row r="122" ht="12.75">
      <c r="C122" s="270"/>
    </row>
    <row r="123" ht="12.75">
      <c r="C123" s="270"/>
    </row>
    <row r="124" ht="12.75">
      <c r="C124" s="270"/>
    </row>
    <row r="125" ht="12.75">
      <c r="C125" s="270"/>
    </row>
    <row r="126" ht="12.75">
      <c r="C126" s="270"/>
    </row>
    <row r="127" ht="12.75">
      <c r="C127" s="270"/>
    </row>
    <row r="128" ht="12.75">
      <c r="C128" s="270"/>
    </row>
    <row r="129" ht="12.75">
      <c r="C129" s="270"/>
    </row>
    <row r="130" ht="12.75">
      <c r="C130" s="270"/>
    </row>
    <row r="131" ht="12.75">
      <c r="C131" s="270"/>
    </row>
    <row r="132" ht="12.75">
      <c r="C132" s="270"/>
    </row>
    <row r="133" ht="12.75">
      <c r="C133" s="270"/>
    </row>
    <row r="134" ht="12.75">
      <c r="C134" s="270"/>
    </row>
    <row r="135" ht="12.75">
      <c r="C135" s="270"/>
    </row>
    <row r="136" ht="12.75">
      <c r="C136" s="270"/>
    </row>
    <row r="137" ht="12.75">
      <c r="C137" s="270"/>
    </row>
    <row r="138" ht="12.75">
      <c r="C138" s="270"/>
    </row>
    <row r="139" ht="12.75">
      <c r="C139" s="270"/>
    </row>
    <row r="140" ht="12.75">
      <c r="C140" s="270"/>
    </row>
    <row r="141" ht="12.75">
      <c r="C141" s="270"/>
    </row>
    <row r="142" ht="12.75">
      <c r="C142" s="270"/>
    </row>
    <row r="143" ht="12.75">
      <c r="C143" s="270"/>
    </row>
    <row r="144" ht="12.75">
      <c r="C144" s="270"/>
    </row>
    <row r="145" ht="12.75">
      <c r="C145" s="270"/>
    </row>
    <row r="146" ht="12.75">
      <c r="C146" s="270"/>
    </row>
    <row r="147" ht="12.75">
      <c r="C147" s="270"/>
    </row>
    <row r="148" ht="12.75">
      <c r="C148" s="270"/>
    </row>
    <row r="149" ht="12.75">
      <c r="C149" s="270"/>
    </row>
    <row r="150" ht="12.75">
      <c r="C150" s="270"/>
    </row>
    <row r="151" ht="12.75">
      <c r="C151" s="270"/>
    </row>
    <row r="152" ht="12.75">
      <c r="C152" s="270"/>
    </row>
    <row r="153" ht="12.75">
      <c r="C153" s="270"/>
    </row>
    <row r="154" ht="12.75">
      <c r="C154" s="270"/>
    </row>
    <row r="155" ht="12.75">
      <c r="C155" s="270"/>
    </row>
    <row r="156" ht="12.75">
      <c r="C156" s="270"/>
    </row>
    <row r="157" ht="12.75">
      <c r="C157" s="270"/>
    </row>
    <row r="158" ht="12.75">
      <c r="C158" s="270"/>
    </row>
    <row r="159" ht="12.75">
      <c r="C159" s="270"/>
    </row>
    <row r="160" ht="12.75">
      <c r="C160" s="270"/>
    </row>
    <row r="161" ht="12.75">
      <c r="C161" s="270"/>
    </row>
    <row r="162" ht="12.75">
      <c r="C162" s="270"/>
    </row>
    <row r="163" ht="12.75">
      <c r="C163" s="270"/>
    </row>
    <row r="164" ht="12.75">
      <c r="C164" s="270"/>
    </row>
    <row r="165" ht="12.75">
      <c r="C165" s="270"/>
    </row>
    <row r="166" ht="12.75">
      <c r="C166" s="270"/>
    </row>
    <row r="167" ht="12.75">
      <c r="C167" s="270"/>
    </row>
    <row r="168" ht="12.75">
      <c r="C168" s="270"/>
    </row>
    <row r="169" ht="12.75">
      <c r="C169" s="270"/>
    </row>
    <row r="170" ht="12.75">
      <c r="C170" s="270"/>
    </row>
    <row r="171" ht="12.75">
      <c r="C171" s="270"/>
    </row>
    <row r="172" ht="12.75">
      <c r="C172" s="270"/>
    </row>
    <row r="173" ht="12.75">
      <c r="C173" s="270"/>
    </row>
    <row r="174" ht="12.75">
      <c r="C174" s="270"/>
    </row>
    <row r="175" ht="12.75">
      <c r="C175" s="270"/>
    </row>
    <row r="176" ht="12.75">
      <c r="C176" s="270"/>
    </row>
    <row r="177" ht="12.75">
      <c r="C177" s="270"/>
    </row>
    <row r="178" ht="12.75">
      <c r="C178" s="270"/>
    </row>
    <row r="179" ht="12.75">
      <c r="C179" s="270"/>
    </row>
    <row r="180" ht="12.75">
      <c r="C180" s="270"/>
    </row>
    <row r="181" ht="12.75">
      <c r="C181" s="270"/>
    </row>
    <row r="182" ht="12.75">
      <c r="C182" s="270"/>
    </row>
    <row r="183" ht="12.75">
      <c r="C183" s="270"/>
    </row>
    <row r="184" ht="12.75">
      <c r="C184" s="270"/>
    </row>
    <row r="185" ht="12.75">
      <c r="C185" s="270"/>
    </row>
    <row r="186" ht="12.75">
      <c r="C186" s="270"/>
    </row>
    <row r="187" ht="12.75">
      <c r="C187" s="270"/>
    </row>
    <row r="188" ht="12.75">
      <c r="C188" s="270"/>
    </row>
    <row r="189" ht="12.75">
      <c r="C189" s="270"/>
    </row>
    <row r="190" ht="12.75">
      <c r="C190" s="270"/>
    </row>
    <row r="191" ht="12.75">
      <c r="C191" s="270"/>
    </row>
    <row r="192" ht="12.75">
      <c r="C192" s="270"/>
    </row>
    <row r="193" ht="12.75">
      <c r="C193" s="270"/>
    </row>
    <row r="194" ht="12.75">
      <c r="C194" s="270"/>
    </row>
    <row r="195" ht="12.75">
      <c r="C195" s="270"/>
    </row>
    <row r="196" ht="12.75">
      <c r="C196" s="270"/>
    </row>
    <row r="197" ht="12.75">
      <c r="C197" s="270"/>
    </row>
    <row r="198" ht="12.75">
      <c r="C198" s="270"/>
    </row>
    <row r="199" ht="12.75">
      <c r="C199" s="270"/>
    </row>
  </sheetData>
  <sheetProtection/>
  <mergeCells count="42">
    <mergeCell ref="B36:G36"/>
    <mergeCell ref="B37:I37"/>
    <mergeCell ref="B38:J38"/>
    <mergeCell ref="A30:C30"/>
    <mergeCell ref="E30:F30"/>
    <mergeCell ref="G30:J30"/>
    <mergeCell ref="A31:C31"/>
    <mergeCell ref="E31:F31"/>
    <mergeCell ref="G31:J31"/>
    <mergeCell ref="M31:Q31"/>
    <mergeCell ref="Q7:Q9"/>
    <mergeCell ref="G8:G9"/>
    <mergeCell ref="H8:H9"/>
    <mergeCell ref="I8:I9"/>
    <mergeCell ref="J8:J9"/>
    <mergeCell ref="G29:J29"/>
    <mergeCell ref="M29:Q29"/>
    <mergeCell ref="K7:K9"/>
    <mergeCell ref="L7:L9"/>
    <mergeCell ref="A6:A9"/>
    <mergeCell ref="B6:B9"/>
    <mergeCell ref="C6:C9"/>
    <mergeCell ref="D6:D9"/>
    <mergeCell ref="E6:M6"/>
    <mergeCell ref="N6:Q6"/>
    <mergeCell ref="M30:Q30"/>
    <mergeCell ref="D1:M1"/>
    <mergeCell ref="D2:M2"/>
    <mergeCell ref="M7:M9"/>
    <mergeCell ref="N7:N9"/>
    <mergeCell ref="O7:O9"/>
    <mergeCell ref="P7:P9"/>
    <mergeCell ref="B3:C3"/>
    <mergeCell ref="D3:M3"/>
    <mergeCell ref="D4:M4"/>
    <mergeCell ref="O4:Q4"/>
    <mergeCell ref="O5:Q5"/>
    <mergeCell ref="A29:C29"/>
    <mergeCell ref="E29:F29"/>
    <mergeCell ref="E7:E9"/>
    <mergeCell ref="F7:F9"/>
    <mergeCell ref="G7:J7"/>
  </mergeCells>
  <printOptions horizontalCentered="1"/>
  <pageMargins left="0.87992126" right="0.236220472440945" top="0.43" bottom="0.27"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60"/>
  <sheetViews>
    <sheetView zoomScale="80" zoomScaleNormal="80" zoomScalePageLayoutView="0" workbookViewId="0" topLeftCell="A25">
      <selection activeCell="B58" sqref="B58"/>
    </sheetView>
  </sheetViews>
  <sheetFormatPr defaultColWidth="9.140625" defaultRowHeight="12.75"/>
  <cols>
    <col min="1" max="1" width="6.421875" style="142" customWidth="1"/>
    <col min="2" max="2" width="44.00390625" style="142" customWidth="1"/>
    <col min="3" max="3" width="7.28125" style="188" customWidth="1"/>
    <col min="4" max="4" width="14.00390625" style="48" customWidth="1"/>
    <col min="5" max="5" width="11.7109375" style="48" customWidth="1"/>
    <col min="6" max="6" width="11.57421875" style="48" customWidth="1"/>
    <col min="7" max="7" width="22.8515625" style="48" customWidth="1"/>
    <col min="8" max="8" width="8.7109375" style="48" customWidth="1"/>
    <col min="9" max="9" width="9.8515625" style="48" customWidth="1"/>
    <col min="10" max="10" width="8.421875" style="48" customWidth="1"/>
    <col min="11" max="11" width="9.00390625" style="48" customWidth="1"/>
    <col min="12" max="13" width="10.140625" style="48" customWidth="1"/>
    <col min="14" max="14" width="9.421875" style="48" customWidth="1"/>
    <col min="15" max="15" width="13.421875" style="48" customWidth="1"/>
    <col min="16" max="18" width="10.7109375" style="48" customWidth="1"/>
    <col min="19" max="16384" width="9.140625" style="48" customWidth="1"/>
  </cols>
  <sheetData>
    <row r="1" spans="2:17" ht="16.5" customHeight="1">
      <c r="B1" s="188"/>
      <c r="C1" s="84"/>
      <c r="D1" s="479" t="s">
        <v>33</v>
      </c>
      <c r="E1" s="479"/>
      <c r="F1" s="479"/>
      <c r="G1" s="479"/>
      <c r="H1" s="479"/>
      <c r="I1" s="479"/>
      <c r="J1" s="479"/>
      <c r="K1" s="479"/>
      <c r="L1" s="479"/>
      <c r="M1" s="479"/>
      <c r="N1" s="479"/>
      <c r="P1" s="123" t="s">
        <v>226</v>
      </c>
      <c r="Q1" s="123"/>
    </row>
    <row r="2" spans="2:17" ht="16.5" customHeight="1">
      <c r="B2" s="188"/>
      <c r="C2" s="84"/>
      <c r="D2" s="480" t="s">
        <v>227</v>
      </c>
      <c r="E2" s="480"/>
      <c r="F2" s="480"/>
      <c r="G2" s="480"/>
      <c r="H2" s="480"/>
      <c r="I2" s="480"/>
      <c r="J2" s="480"/>
      <c r="K2" s="480"/>
      <c r="L2" s="480"/>
      <c r="M2" s="480"/>
      <c r="N2" s="480"/>
      <c r="P2" s="435"/>
      <c r="Q2" s="123"/>
    </row>
    <row r="3" spans="2:18" ht="16.5" customHeight="1">
      <c r="B3" s="512" t="s">
        <v>276</v>
      </c>
      <c r="C3" s="512"/>
      <c r="D3" s="479" t="s">
        <v>277</v>
      </c>
      <c r="E3" s="479"/>
      <c r="F3" s="479"/>
      <c r="G3" s="479"/>
      <c r="H3" s="479"/>
      <c r="I3" s="479"/>
      <c r="J3" s="479"/>
      <c r="K3" s="479"/>
      <c r="L3" s="479"/>
      <c r="M3" s="479"/>
      <c r="N3" s="479"/>
      <c r="P3" s="125" t="s">
        <v>441</v>
      </c>
      <c r="Q3" s="125"/>
      <c r="R3" s="125"/>
    </row>
    <row r="4" spans="2:18" ht="16.5" customHeight="1">
      <c r="B4" s="188"/>
      <c r="C4" s="84"/>
      <c r="D4" s="484" t="s">
        <v>457</v>
      </c>
      <c r="E4" s="484"/>
      <c r="F4" s="484"/>
      <c r="G4" s="484"/>
      <c r="H4" s="484"/>
      <c r="I4" s="484"/>
      <c r="J4" s="484"/>
      <c r="K4" s="484"/>
      <c r="L4" s="484"/>
      <c r="M4" s="484"/>
      <c r="N4" s="484"/>
      <c r="P4" s="126" t="s">
        <v>38</v>
      </c>
      <c r="Q4" s="126"/>
      <c r="R4" s="126"/>
    </row>
    <row r="5" spans="2:18" ht="12.75">
      <c r="B5" s="48"/>
      <c r="C5" s="84"/>
      <c r="D5" s="274"/>
      <c r="O5" s="248"/>
      <c r="P5" s="481" t="s">
        <v>230</v>
      </c>
      <c r="Q5" s="481"/>
      <c r="R5" s="481"/>
    </row>
    <row r="6" spans="1:18" s="122" customFormat="1" ht="12.75" customHeight="1">
      <c r="A6" s="485" t="s">
        <v>39</v>
      </c>
      <c r="B6" s="485" t="s">
        <v>198</v>
      </c>
      <c r="C6" s="485" t="s">
        <v>41</v>
      </c>
      <c r="D6" s="482" t="s">
        <v>278</v>
      </c>
      <c r="E6" s="487" t="s">
        <v>232</v>
      </c>
      <c r="F6" s="487"/>
      <c r="G6" s="487"/>
      <c r="H6" s="487"/>
      <c r="I6" s="487"/>
      <c r="J6" s="487"/>
      <c r="K6" s="487"/>
      <c r="L6" s="487"/>
      <c r="M6" s="487"/>
      <c r="N6" s="487"/>
      <c r="O6" s="513" t="s">
        <v>233</v>
      </c>
      <c r="P6" s="513"/>
      <c r="Q6" s="513"/>
      <c r="R6" s="513"/>
    </row>
    <row r="7" spans="1:18" ht="24" customHeight="1">
      <c r="A7" s="485" t="s">
        <v>199</v>
      </c>
      <c r="B7" s="485"/>
      <c r="C7" s="485"/>
      <c r="D7" s="482"/>
      <c r="E7" s="482" t="s">
        <v>234</v>
      </c>
      <c r="F7" s="482" t="s">
        <v>235</v>
      </c>
      <c r="G7" s="482" t="s">
        <v>236</v>
      </c>
      <c r="H7" s="482"/>
      <c r="I7" s="482"/>
      <c r="J7" s="482"/>
      <c r="K7" s="488" t="s">
        <v>237</v>
      </c>
      <c r="L7" s="488"/>
      <c r="M7" s="482" t="s">
        <v>238</v>
      </c>
      <c r="N7" s="482" t="s">
        <v>239</v>
      </c>
      <c r="O7" s="482" t="s">
        <v>240</v>
      </c>
      <c r="P7" s="482" t="s">
        <v>241</v>
      </c>
      <c r="Q7" s="482" t="s">
        <v>242</v>
      </c>
      <c r="R7" s="482" t="s">
        <v>243</v>
      </c>
    </row>
    <row r="8" spans="1:18" ht="12.75" customHeight="1">
      <c r="A8" s="485"/>
      <c r="B8" s="485" t="s">
        <v>200</v>
      </c>
      <c r="C8" s="485"/>
      <c r="D8" s="482"/>
      <c r="E8" s="482"/>
      <c r="F8" s="483"/>
      <c r="G8" s="482" t="s">
        <v>244</v>
      </c>
      <c r="H8" s="489" t="s">
        <v>245</v>
      </c>
      <c r="I8" s="489" t="s">
        <v>246</v>
      </c>
      <c r="J8" s="482" t="s">
        <v>247</v>
      </c>
      <c r="K8" s="482" t="s">
        <v>248</v>
      </c>
      <c r="L8" s="482" t="s">
        <v>249</v>
      </c>
      <c r="M8" s="483"/>
      <c r="N8" s="483"/>
      <c r="O8" s="482"/>
      <c r="P8" s="483"/>
      <c r="Q8" s="482"/>
      <c r="R8" s="483"/>
    </row>
    <row r="9" spans="1:18" ht="61.5" customHeight="1">
      <c r="A9" s="486"/>
      <c r="B9" s="486"/>
      <c r="C9" s="485"/>
      <c r="D9" s="482"/>
      <c r="E9" s="482"/>
      <c r="F9" s="483"/>
      <c r="G9" s="483"/>
      <c r="H9" s="482"/>
      <c r="I9" s="482"/>
      <c r="J9" s="483"/>
      <c r="K9" s="482"/>
      <c r="L9" s="482"/>
      <c r="M9" s="483"/>
      <c r="N9" s="483"/>
      <c r="O9" s="482"/>
      <c r="P9" s="483"/>
      <c r="Q9" s="482"/>
      <c r="R9" s="483"/>
    </row>
    <row r="10" spans="1:101" s="276" customFormat="1" ht="12" customHeight="1">
      <c r="A10" s="210" t="s">
        <v>201</v>
      </c>
      <c r="B10" s="210" t="s">
        <v>202</v>
      </c>
      <c r="C10" s="210" t="s">
        <v>203</v>
      </c>
      <c r="D10" s="210" t="s">
        <v>204</v>
      </c>
      <c r="E10" s="217" t="s">
        <v>250</v>
      </c>
      <c r="F10" s="210" t="s">
        <v>251</v>
      </c>
      <c r="G10" s="210" t="s">
        <v>252</v>
      </c>
      <c r="H10" s="211">
        <v>-8</v>
      </c>
      <c r="I10" s="211">
        <v>-9</v>
      </c>
      <c r="J10" s="211">
        <v>-10</v>
      </c>
      <c r="K10" s="211">
        <v>-11</v>
      </c>
      <c r="L10" s="211">
        <v>-12</v>
      </c>
      <c r="M10" s="211">
        <v>-13</v>
      </c>
      <c r="N10" s="211">
        <v>-14</v>
      </c>
      <c r="O10" s="217" t="s">
        <v>390</v>
      </c>
      <c r="P10" s="211">
        <v>-16</v>
      </c>
      <c r="Q10" s="211">
        <v>-17</v>
      </c>
      <c r="R10" s="211">
        <v>-18</v>
      </c>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row>
    <row r="11" spans="1:18" s="49" customFormat="1" ht="13.5" customHeight="1">
      <c r="A11" s="130">
        <v>2</v>
      </c>
      <c r="B11" s="131" t="s">
        <v>89</v>
      </c>
      <c r="C11" s="132" t="s">
        <v>90</v>
      </c>
      <c r="D11" s="434">
        <v>6896.007299999999</v>
      </c>
      <c r="E11" s="434">
        <v>5080.0641</v>
      </c>
      <c r="F11" s="434">
        <v>2016.2336</v>
      </c>
      <c r="G11" s="434">
        <v>2153.2580000000003</v>
      </c>
      <c r="H11" s="434">
        <v>154.86440000000002</v>
      </c>
      <c r="I11" s="434">
        <v>649.1804</v>
      </c>
      <c r="J11" s="434">
        <v>0</v>
      </c>
      <c r="K11" s="434">
        <v>2.5819</v>
      </c>
      <c r="L11" s="434">
        <v>0</v>
      </c>
      <c r="M11" s="434">
        <v>0</v>
      </c>
      <c r="N11" s="434">
        <v>103.94579999999999</v>
      </c>
      <c r="O11" s="434">
        <v>1815.9431999999997</v>
      </c>
      <c r="P11" s="434">
        <v>1181.2112</v>
      </c>
      <c r="Q11" s="434">
        <v>3.8554000000000004</v>
      </c>
      <c r="R11" s="434">
        <v>630.8765999999999</v>
      </c>
    </row>
    <row r="12" spans="1:18" s="49" customFormat="1" ht="13.5" customHeight="1">
      <c r="A12" s="133" t="s">
        <v>91</v>
      </c>
      <c r="B12" s="134" t="s">
        <v>32</v>
      </c>
      <c r="C12" s="135" t="s">
        <v>92</v>
      </c>
      <c r="D12" s="365">
        <v>2027.1069</v>
      </c>
      <c r="E12" s="365">
        <v>2027.1069</v>
      </c>
      <c r="F12" s="365">
        <v>1863.5885</v>
      </c>
      <c r="G12" s="365">
        <v>161.284</v>
      </c>
      <c r="H12" s="365">
        <v>2.1045999999999996</v>
      </c>
      <c r="I12" s="365">
        <v>0.1298</v>
      </c>
      <c r="J12" s="365">
        <v>0</v>
      </c>
      <c r="K12" s="365">
        <v>0</v>
      </c>
      <c r="L12" s="365">
        <v>0</v>
      </c>
      <c r="M12" s="365">
        <v>0</v>
      </c>
      <c r="N12" s="365">
        <v>0</v>
      </c>
      <c r="O12" s="365">
        <v>0</v>
      </c>
      <c r="P12" s="365">
        <v>0</v>
      </c>
      <c r="Q12" s="365">
        <v>0</v>
      </c>
      <c r="R12" s="365">
        <v>0</v>
      </c>
    </row>
    <row r="13" spans="1:18" ht="13.5" customHeight="1">
      <c r="A13" s="136" t="s">
        <v>93</v>
      </c>
      <c r="B13" s="137" t="s">
        <v>207</v>
      </c>
      <c r="C13" s="138" t="s">
        <v>24</v>
      </c>
      <c r="D13" s="364">
        <v>1860.3217</v>
      </c>
      <c r="E13" s="364">
        <v>1860.3217</v>
      </c>
      <c r="F13" s="364">
        <v>1749.1311</v>
      </c>
      <c r="G13" s="364">
        <v>109.7331</v>
      </c>
      <c r="H13" s="364">
        <v>1.3526999999999998</v>
      </c>
      <c r="I13" s="364">
        <v>0.1048</v>
      </c>
      <c r="J13" s="364">
        <v>0</v>
      </c>
      <c r="K13" s="364">
        <v>0</v>
      </c>
      <c r="L13" s="364">
        <v>0</v>
      </c>
      <c r="M13" s="364">
        <v>0</v>
      </c>
      <c r="N13" s="364">
        <v>0</v>
      </c>
      <c r="O13" s="364">
        <v>0</v>
      </c>
      <c r="P13" s="364">
        <v>0</v>
      </c>
      <c r="Q13" s="364">
        <v>0</v>
      </c>
      <c r="R13" s="364">
        <v>0</v>
      </c>
    </row>
    <row r="14" spans="1:18" ht="13.5" customHeight="1">
      <c r="A14" s="136" t="s">
        <v>95</v>
      </c>
      <c r="B14" s="137" t="s">
        <v>96</v>
      </c>
      <c r="C14" s="138" t="s">
        <v>97</v>
      </c>
      <c r="D14" s="364">
        <v>166.78520000000003</v>
      </c>
      <c r="E14" s="364">
        <v>166.78520000000003</v>
      </c>
      <c r="F14" s="364">
        <v>114.4574</v>
      </c>
      <c r="G14" s="364">
        <v>51.5509</v>
      </c>
      <c r="H14" s="364">
        <v>0.7519</v>
      </c>
      <c r="I14" s="364">
        <v>0.025</v>
      </c>
      <c r="J14" s="364">
        <v>0</v>
      </c>
      <c r="K14" s="364">
        <v>0</v>
      </c>
      <c r="L14" s="364">
        <v>0</v>
      </c>
      <c r="M14" s="364">
        <v>0</v>
      </c>
      <c r="N14" s="364">
        <v>0</v>
      </c>
      <c r="O14" s="364">
        <v>0</v>
      </c>
      <c r="P14" s="364">
        <v>0</v>
      </c>
      <c r="Q14" s="364">
        <v>0</v>
      </c>
      <c r="R14" s="364">
        <v>0</v>
      </c>
    </row>
    <row r="15" spans="1:18" s="49" customFormat="1" ht="13.5" customHeight="1">
      <c r="A15" s="133" t="s">
        <v>98</v>
      </c>
      <c r="B15" s="134" t="s">
        <v>99</v>
      </c>
      <c r="C15" s="135" t="s">
        <v>100</v>
      </c>
      <c r="D15" s="365">
        <v>3622.2775</v>
      </c>
      <c r="E15" s="365">
        <v>2354.7783</v>
      </c>
      <c r="F15" s="365">
        <v>150.81889999999999</v>
      </c>
      <c r="G15" s="365">
        <v>1991.9740000000004</v>
      </c>
      <c r="H15" s="365">
        <v>104.26830000000001</v>
      </c>
      <c r="I15" s="365">
        <v>105.1352</v>
      </c>
      <c r="J15" s="365">
        <v>0</v>
      </c>
      <c r="K15" s="365">
        <v>2.5819</v>
      </c>
      <c r="L15" s="365">
        <v>0</v>
      </c>
      <c r="M15" s="365">
        <v>0</v>
      </c>
      <c r="N15" s="365">
        <v>0</v>
      </c>
      <c r="O15" s="365">
        <v>1267.4991999999997</v>
      </c>
      <c r="P15" s="365">
        <v>934.9494</v>
      </c>
      <c r="Q15" s="365">
        <v>3.8554000000000004</v>
      </c>
      <c r="R15" s="365">
        <v>328.6944</v>
      </c>
    </row>
    <row r="16" spans="1:18" ht="13.5" customHeight="1">
      <c r="A16" s="136" t="s">
        <v>101</v>
      </c>
      <c r="B16" s="137" t="s">
        <v>102</v>
      </c>
      <c r="C16" s="138" t="s">
        <v>30</v>
      </c>
      <c r="D16" s="364">
        <v>14.6858</v>
      </c>
      <c r="E16" s="364">
        <v>14.1278</v>
      </c>
      <c r="F16" s="364">
        <v>0</v>
      </c>
      <c r="G16" s="364">
        <v>0</v>
      </c>
      <c r="H16" s="364">
        <v>14.1278</v>
      </c>
      <c r="I16" s="364">
        <v>0</v>
      </c>
      <c r="J16" s="364">
        <v>0</v>
      </c>
      <c r="K16" s="364">
        <v>0</v>
      </c>
      <c r="L16" s="364">
        <v>0</v>
      </c>
      <c r="M16" s="364">
        <v>0</v>
      </c>
      <c r="N16" s="364">
        <v>0</v>
      </c>
      <c r="O16" s="364">
        <v>0.558</v>
      </c>
      <c r="P16" s="364">
        <v>0</v>
      </c>
      <c r="Q16" s="364">
        <v>0.558</v>
      </c>
      <c r="R16" s="364">
        <v>0</v>
      </c>
    </row>
    <row r="17" spans="1:18" ht="13.5" customHeight="1">
      <c r="A17" s="136" t="s">
        <v>103</v>
      </c>
      <c r="B17" s="137" t="s">
        <v>104</v>
      </c>
      <c r="C17" s="138" t="s">
        <v>105</v>
      </c>
      <c r="D17" s="364">
        <v>61.706100000000006</v>
      </c>
      <c r="E17" s="364">
        <v>36.36090000000001</v>
      </c>
      <c r="F17" s="364">
        <v>0</v>
      </c>
      <c r="G17" s="364">
        <v>0</v>
      </c>
      <c r="H17" s="364">
        <v>36.36090000000001</v>
      </c>
      <c r="I17" s="364">
        <v>0</v>
      </c>
      <c r="J17" s="364">
        <v>0</v>
      </c>
      <c r="K17" s="364">
        <v>0</v>
      </c>
      <c r="L17" s="364">
        <v>0</v>
      </c>
      <c r="M17" s="364">
        <v>0</v>
      </c>
      <c r="N17" s="364">
        <v>0</v>
      </c>
      <c r="O17" s="364">
        <v>25.3452</v>
      </c>
      <c r="P17" s="364">
        <v>25.3452</v>
      </c>
      <c r="Q17" s="364">
        <v>0</v>
      </c>
      <c r="R17" s="364">
        <v>0</v>
      </c>
    </row>
    <row r="18" spans="1:18" ht="13.5" customHeight="1">
      <c r="A18" s="136" t="s">
        <v>106</v>
      </c>
      <c r="B18" s="137" t="s">
        <v>107</v>
      </c>
      <c r="C18" s="138" t="s">
        <v>108</v>
      </c>
      <c r="D18" s="364">
        <v>7.4589</v>
      </c>
      <c r="E18" s="364">
        <v>7.4589</v>
      </c>
      <c r="F18" s="364">
        <v>0</v>
      </c>
      <c r="G18" s="364">
        <v>0</v>
      </c>
      <c r="H18" s="364">
        <v>7.4589</v>
      </c>
      <c r="I18" s="364">
        <v>0</v>
      </c>
      <c r="J18" s="364">
        <v>0</v>
      </c>
      <c r="K18" s="364">
        <v>0</v>
      </c>
      <c r="L18" s="364">
        <v>0</v>
      </c>
      <c r="M18" s="364">
        <v>0</v>
      </c>
      <c r="N18" s="364">
        <v>0</v>
      </c>
      <c r="O18" s="364">
        <v>0</v>
      </c>
      <c r="P18" s="364">
        <v>0</v>
      </c>
      <c r="Q18" s="364">
        <v>0</v>
      </c>
      <c r="R18" s="364">
        <v>0</v>
      </c>
    </row>
    <row r="19" spans="1:18" ht="13.5" customHeight="1">
      <c r="A19" s="136" t="s">
        <v>109</v>
      </c>
      <c r="B19" s="137" t="s">
        <v>110</v>
      </c>
      <c r="C19" s="138" t="s">
        <v>111</v>
      </c>
      <c r="D19" s="364">
        <v>299.6764</v>
      </c>
      <c r="E19" s="364">
        <v>297.5036</v>
      </c>
      <c r="F19" s="364">
        <v>0</v>
      </c>
      <c r="G19" s="364">
        <v>163.1273</v>
      </c>
      <c r="H19" s="364">
        <v>29.2411</v>
      </c>
      <c r="I19" s="364">
        <v>105.1352</v>
      </c>
      <c r="J19" s="364">
        <v>0</v>
      </c>
      <c r="K19" s="364">
        <v>0</v>
      </c>
      <c r="L19" s="364">
        <v>0</v>
      </c>
      <c r="M19" s="364">
        <v>0</v>
      </c>
      <c r="N19" s="364">
        <v>0</v>
      </c>
      <c r="O19" s="364">
        <v>2.1728</v>
      </c>
      <c r="P19" s="364">
        <v>0</v>
      </c>
      <c r="Q19" s="364">
        <v>2.1728</v>
      </c>
      <c r="R19" s="364">
        <v>0</v>
      </c>
    </row>
    <row r="20" spans="1:18" ht="13.5" customHeight="1">
      <c r="A20" s="136" t="s">
        <v>112</v>
      </c>
      <c r="B20" s="137" t="s">
        <v>113</v>
      </c>
      <c r="C20" s="138" t="s">
        <v>114</v>
      </c>
      <c r="D20" s="364">
        <v>0</v>
      </c>
      <c r="E20" s="364">
        <v>0</v>
      </c>
      <c r="F20" s="364">
        <v>0</v>
      </c>
      <c r="G20" s="364">
        <v>0</v>
      </c>
      <c r="H20" s="364">
        <v>0</v>
      </c>
      <c r="I20" s="364">
        <v>0</v>
      </c>
      <c r="J20" s="364">
        <v>0</v>
      </c>
      <c r="K20" s="364">
        <v>0</v>
      </c>
      <c r="L20" s="364">
        <v>0</v>
      </c>
      <c r="M20" s="364">
        <v>0</v>
      </c>
      <c r="N20" s="364">
        <v>0</v>
      </c>
      <c r="O20" s="364">
        <v>0</v>
      </c>
      <c r="P20" s="364">
        <v>0</v>
      </c>
      <c r="Q20" s="364">
        <v>0</v>
      </c>
      <c r="R20" s="364">
        <v>0</v>
      </c>
    </row>
    <row r="21" spans="1:18" ht="13.5" customHeight="1">
      <c r="A21" s="136" t="s">
        <v>115</v>
      </c>
      <c r="B21" s="137" t="s">
        <v>116</v>
      </c>
      <c r="C21" s="138" t="s">
        <v>19</v>
      </c>
      <c r="D21" s="364">
        <v>15.8476</v>
      </c>
      <c r="E21" s="364">
        <v>14.585799999999999</v>
      </c>
      <c r="F21" s="364">
        <v>0</v>
      </c>
      <c r="G21" s="364">
        <v>5.0557</v>
      </c>
      <c r="H21" s="364">
        <v>9.5301</v>
      </c>
      <c r="I21" s="364">
        <v>0</v>
      </c>
      <c r="J21" s="364">
        <v>0</v>
      </c>
      <c r="K21" s="364">
        <v>0</v>
      </c>
      <c r="L21" s="364">
        <v>0</v>
      </c>
      <c r="M21" s="364">
        <v>0</v>
      </c>
      <c r="N21" s="364">
        <v>0</v>
      </c>
      <c r="O21" s="364">
        <v>1.2618</v>
      </c>
      <c r="P21" s="364">
        <v>0</v>
      </c>
      <c r="Q21" s="364">
        <v>1.2618</v>
      </c>
      <c r="R21" s="364">
        <v>0</v>
      </c>
    </row>
    <row r="22" spans="1:18" ht="13.5" customHeight="1">
      <c r="A22" s="136" t="s">
        <v>117</v>
      </c>
      <c r="B22" s="137" t="s">
        <v>118</v>
      </c>
      <c r="C22" s="138" t="s">
        <v>119</v>
      </c>
      <c r="D22" s="364">
        <v>2.4450000000000003</v>
      </c>
      <c r="E22" s="364">
        <v>2.4450000000000003</v>
      </c>
      <c r="F22" s="364">
        <v>0</v>
      </c>
      <c r="G22" s="364">
        <v>1.5808</v>
      </c>
      <c r="H22" s="364">
        <v>0</v>
      </c>
      <c r="I22" s="364">
        <v>0.8642000000000001</v>
      </c>
      <c r="J22" s="364">
        <v>0</v>
      </c>
      <c r="K22" s="364">
        <v>0</v>
      </c>
      <c r="L22" s="364">
        <v>0</v>
      </c>
      <c r="M22" s="364">
        <v>0</v>
      </c>
      <c r="N22" s="364">
        <v>0</v>
      </c>
      <c r="O22" s="364">
        <v>0</v>
      </c>
      <c r="P22" s="364">
        <v>0</v>
      </c>
      <c r="Q22" s="364">
        <v>0</v>
      </c>
      <c r="R22" s="364">
        <v>0</v>
      </c>
    </row>
    <row r="23" spans="1:18" ht="13.5" customHeight="1">
      <c r="A23" s="136" t="s">
        <v>120</v>
      </c>
      <c r="B23" s="137" t="s">
        <v>121</v>
      </c>
      <c r="C23" s="138" t="s">
        <v>20</v>
      </c>
      <c r="D23" s="364">
        <v>6.1541</v>
      </c>
      <c r="E23" s="364">
        <v>6.1541</v>
      </c>
      <c r="F23" s="364">
        <v>0</v>
      </c>
      <c r="G23" s="364">
        <v>1.9329</v>
      </c>
      <c r="H23" s="364">
        <v>1.7516</v>
      </c>
      <c r="I23" s="364">
        <v>2.4696</v>
      </c>
      <c r="J23" s="364">
        <v>0</v>
      </c>
      <c r="K23" s="364">
        <v>0</v>
      </c>
      <c r="L23" s="364">
        <v>0</v>
      </c>
      <c r="M23" s="364">
        <v>0</v>
      </c>
      <c r="N23" s="364">
        <v>0</v>
      </c>
      <c r="O23" s="364">
        <v>0</v>
      </c>
      <c r="P23" s="364">
        <v>0</v>
      </c>
      <c r="Q23" s="364">
        <v>0</v>
      </c>
      <c r="R23" s="364">
        <v>0</v>
      </c>
    </row>
    <row r="24" spans="1:18" ht="13.5" customHeight="1">
      <c r="A24" s="136" t="s">
        <v>122</v>
      </c>
      <c r="B24" s="137" t="s">
        <v>123</v>
      </c>
      <c r="C24" s="138" t="s">
        <v>12</v>
      </c>
      <c r="D24" s="364">
        <v>133.7843</v>
      </c>
      <c r="E24" s="364">
        <v>132.8733</v>
      </c>
      <c r="F24" s="364">
        <v>0</v>
      </c>
      <c r="G24" s="364">
        <v>24.663</v>
      </c>
      <c r="H24" s="364">
        <v>6.4089</v>
      </c>
      <c r="I24" s="364">
        <v>101.8014</v>
      </c>
      <c r="J24" s="364">
        <v>0</v>
      </c>
      <c r="K24" s="364">
        <v>0</v>
      </c>
      <c r="L24" s="364">
        <v>0</v>
      </c>
      <c r="M24" s="364">
        <v>0</v>
      </c>
      <c r="N24" s="364">
        <v>0</v>
      </c>
      <c r="O24" s="364">
        <v>0.911</v>
      </c>
      <c r="P24" s="364">
        <v>0</v>
      </c>
      <c r="Q24" s="364">
        <v>0.911</v>
      </c>
      <c r="R24" s="364">
        <v>0</v>
      </c>
    </row>
    <row r="25" spans="1:18" ht="13.5" customHeight="1">
      <c r="A25" s="136" t="s">
        <v>124</v>
      </c>
      <c r="B25" s="137" t="s">
        <v>125</v>
      </c>
      <c r="C25" s="138" t="s">
        <v>18</v>
      </c>
      <c r="D25" s="364">
        <v>141.4314</v>
      </c>
      <c r="E25" s="364">
        <v>141.4314</v>
      </c>
      <c r="F25" s="364">
        <v>0</v>
      </c>
      <c r="G25" s="364">
        <v>129.8949</v>
      </c>
      <c r="H25" s="364">
        <v>11.5365</v>
      </c>
      <c r="I25" s="364">
        <v>0</v>
      </c>
      <c r="J25" s="364">
        <v>0</v>
      </c>
      <c r="K25" s="364">
        <v>0</v>
      </c>
      <c r="L25" s="364">
        <v>0</v>
      </c>
      <c r="M25" s="364">
        <v>0</v>
      </c>
      <c r="N25" s="364">
        <v>0</v>
      </c>
      <c r="O25" s="364">
        <v>0</v>
      </c>
      <c r="P25" s="364">
        <v>0</v>
      </c>
      <c r="Q25" s="364">
        <v>0</v>
      </c>
      <c r="R25" s="364">
        <v>0</v>
      </c>
    </row>
    <row r="26" spans="1:18" ht="13.5" customHeight="1">
      <c r="A26" s="136" t="s">
        <v>126</v>
      </c>
      <c r="B26" s="137" t="s">
        <v>127</v>
      </c>
      <c r="C26" s="138" t="s">
        <v>128</v>
      </c>
      <c r="D26" s="471">
        <v>0.014</v>
      </c>
      <c r="E26" s="471">
        <v>0.014</v>
      </c>
      <c r="F26" s="364">
        <v>0</v>
      </c>
      <c r="G26" s="364">
        <v>0</v>
      </c>
      <c r="H26" s="471">
        <v>0.014</v>
      </c>
      <c r="I26" s="364">
        <v>0</v>
      </c>
      <c r="J26" s="364">
        <v>0</v>
      </c>
      <c r="K26" s="364">
        <v>0</v>
      </c>
      <c r="L26" s="364">
        <v>0</v>
      </c>
      <c r="M26" s="364">
        <v>0</v>
      </c>
      <c r="N26" s="364">
        <v>0</v>
      </c>
      <c r="O26" s="364">
        <v>0</v>
      </c>
      <c r="P26" s="364">
        <v>0</v>
      </c>
      <c r="Q26" s="364">
        <v>0</v>
      </c>
      <c r="R26" s="364">
        <v>0</v>
      </c>
    </row>
    <row r="27" spans="1:18" ht="13.5" customHeight="1">
      <c r="A27" s="136" t="s">
        <v>129</v>
      </c>
      <c r="B27" s="137" t="s">
        <v>130</v>
      </c>
      <c r="C27" s="138" t="s">
        <v>131</v>
      </c>
      <c r="D27" s="364">
        <v>0</v>
      </c>
      <c r="E27" s="364">
        <v>0</v>
      </c>
      <c r="F27" s="364">
        <v>0</v>
      </c>
      <c r="G27" s="364">
        <v>0</v>
      </c>
      <c r="H27" s="364">
        <v>0</v>
      </c>
      <c r="I27" s="364">
        <v>0</v>
      </c>
      <c r="J27" s="364">
        <v>0</v>
      </c>
      <c r="K27" s="364">
        <v>0</v>
      </c>
      <c r="L27" s="364">
        <v>0</v>
      </c>
      <c r="M27" s="364">
        <v>0</v>
      </c>
      <c r="N27" s="364">
        <v>0</v>
      </c>
      <c r="O27" s="364">
        <v>0</v>
      </c>
      <c r="P27" s="364">
        <v>0</v>
      </c>
      <c r="Q27" s="364">
        <v>0</v>
      </c>
      <c r="R27" s="364">
        <v>0</v>
      </c>
    </row>
    <row r="28" spans="1:18" ht="13.5" customHeight="1">
      <c r="A28" s="136" t="s">
        <v>132</v>
      </c>
      <c r="B28" s="137" t="s">
        <v>133</v>
      </c>
      <c r="C28" s="138" t="s">
        <v>134</v>
      </c>
      <c r="D28" s="364">
        <v>0</v>
      </c>
      <c r="E28" s="364">
        <v>0</v>
      </c>
      <c r="F28" s="364">
        <v>0</v>
      </c>
      <c r="G28" s="364">
        <v>0</v>
      </c>
      <c r="H28" s="364">
        <v>0</v>
      </c>
      <c r="I28" s="364">
        <v>0</v>
      </c>
      <c r="J28" s="364">
        <v>0</v>
      </c>
      <c r="K28" s="364">
        <v>0</v>
      </c>
      <c r="L28" s="364">
        <v>0</v>
      </c>
      <c r="M28" s="364">
        <v>0</v>
      </c>
      <c r="N28" s="364">
        <v>0</v>
      </c>
      <c r="O28" s="364">
        <v>0</v>
      </c>
      <c r="P28" s="364">
        <v>0</v>
      </c>
      <c r="Q28" s="364">
        <v>0</v>
      </c>
      <c r="R28" s="364">
        <v>0</v>
      </c>
    </row>
    <row r="29" spans="1:18" ht="13.5" customHeight="1">
      <c r="A29" s="136" t="s">
        <v>135</v>
      </c>
      <c r="B29" s="137" t="s">
        <v>136</v>
      </c>
      <c r="C29" s="138" t="s">
        <v>137</v>
      </c>
      <c r="D29" s="364">
        <v>1816.5889</v>
      </c>
      <c r="E29" s="364">
        <v>1815.4643</v>
      </c>
      <c r="F29" s="364">
        <v>150.81889999999999</v>
      </c>
      <c r="G29" s="364">
        <v>1662.0635000000002</v>
      </c>
      <c r="H29" s="364">
        <v>0</v>
      </c>
      <c r="I29" s="364">
        <v>0</v>
      </c>
      <c r="J29" s="364">
        <v>0</v>
      </c>
      <c r="K29" s="364">
        <v>2.5819</v>
      </c>
      <c r="L29" s="364">
        <v>0</v>
      </c>
      <c r="M29" s="364">
        <v>0</v>
      </c>
      <c r="N29" s="364">
        <v>0</v>
      </c>
      <c r="O29" s="364">
        <v>1.1246</v>
      </c>
      <c r="P29" s="364">
        <v>0</v>
      </c>
      <c r="Q29" s="364">
        <v>1.1246</v>
      </c>
      <c r="R29" s="364">
        <v>0</v>
      </c>
    </row>
    <row r="30" spans="1:18" ht="13.5" customHeight="1">
      <c r="A30" s="136" t="s">
        <v>138</v>
      </c>
      <c r="B30" s="137" t="s">
        <v>209</v>
      </c>
      <c r="C30" s="138" t="s">
        <v>139</v>
      </c>
      <c r="D30" s="364">
        <v>1298.9469</v>
      </c>
      <c r="E30" s="364">
        <v>1298.9469</v>
      </c>
      <c r="F30" s="364">
        <v>0</v>
      </c>
      <c r="G30" s="364">
        <v>1296.365</v>
      </c>
      <c r="H30" s="364">
        <v>0</v>
      </c>
      <c r="I30" s="364">
        <v>0</v>
      </c>
      <c r="J30" s="364">
        <v>0</v>
      </c>
      <c r="K30" s="364">
        <v>2.5819</v>
      </c>
      <c r="L30" s="364">
        <v>0</v>
      </c>
      <c r="M30" s="364">
        <v>0</v>
      </c>
      <c r="N30" s="364">
        <v>0</v>
      </c>
      <c r="O30" s="364">
        <v>0</v>
      </c>
      <c r="P30" s="364">
        <v>0</v>
      </c>
      <c r="Q30" s="364">
        <v>0</v>
      </c>
      <c r="R30" s="364">
        <v>0</v>
      </c>
    </row>
    <row r="31" spans="1:18" ht="13.5" customHeight="1">
      <c r="A31" s="136" t="s">
        <v>210</v>
      </c>
      <c r="B31" s="137" t="s">
        <v>211</v>
      </c>
      <c r="C31" s="138" t="s">
        <v>140</v>
      </c>
      <c r="D31" s="364">
        <v>53.0821</v>
      </c>
      <c r="E31" s="364">
        <v>53.0821</v>
      </c>
      <c r="F31" s="364">
        <v>0</v>
      </c>
      <c r="G31" s="364">
        <v>53.0821</v>
      </c>
      <c r="H31" s="364">
        <v>0</v>
      </c>
      <c r="I31" s="364">
        <v>0</v>
      </c>
      <c r="J31" s="364">
        <v>0</v>
      </c>
      <c r="K31" s="364">
        <v>0</v>
      </c>
      <c r="L31" s="364">
        <v>0</v>
      </c>
      <c r="M31" s="364">
        <v>0</v>
      </c>
      <c r="N31" s="364">
        <v>0</v>
      </c>
      <c r="O31" s="364">
        <v>0</v>
      </c>
      <c r="P31" s="364">
        <v>0</v>
      </c>
      <c r="Q31" s="364">
        <v>0</v>
      </c>
      <c r="R31" s="364">
        <v>0</v>
      </c>
    </row>
    <row r="32" spans="1:18" ht="13.5" customHeight="1">
      <c r="A32" s="136" t="s">
        <v>212</v>
      </c>
      <c r="B32" s="137" t="s">
        <v>279</v>
      </c>
      <c r="C32" s="138" t="s">
        <v>208</v>
      </c>
      <c r="D32" s="364">
        <v>0</v>
      </c>
      <c r="E32" s="364">
        <v>0</v>
      </c>
      <c r="F32" s="364">
        <v>0</v>
      </c>
      <c r="G32" s="364">
        <v>0</v>
      </c>
      <c r="H32" s="364">
        <v>0</v>
      </c>
      <c r="I32" s="364">
        <v>0</v>
      </c>
      <c r="J32" s="364">
        <v>0</v>
      </c>
      <c r="K32" s="364">
        <v>0</v>
      </c>
      <c r="L32" s="364">
        <v>0</v>
      </c>
      <c r="M32" s="364">
        <v>0</v>
      </c>
      <c r="N32" s="364">
        <v>0</v>
      </c>
      <c r="O32" s="364">
        <v>0</v>
      </c>
      <c r="P32" s="364">
        <v>0</v>
      </c>
      <c r="Q32" s="364">
        <v>0</v>
      </c>
      <c r="R32" s="364">
        <v>0</v>
      </c>
    </row>
    <row r="33" spans="1:18" ht="13.5" customHeight="1">
      <c r="A33" s="136" t="s">
        <v>214</v>
      </c>
      <c r="B33" s="137" t="s">
        <v>213</v>
      </c>
      <c r="C33" s="138" t="s">
        <v>25</v>
      </c>
      <c r="D33" s="364">
        <v>86.42759999999998</v>
      </c>
      <c r="E33" s="364">
        <v>86.42759999999998</v>
      </c>
      <c r="F33" s="364">
        <v>5.879099999999999</v>
      </c>
      <c r="G33" s="364">
        <v>80.54849999999999</v>
      </c>
      <c r="H33" s="364">
        <v>0</v>
      </c>
      <c r="I33" s="364">
        <v>0</v>
      </c>
      <c r="J33" s="364">
        <v>0</v>
      </c>
      <c r="K33" s="364">
        <v>0</v>
      </c>
      <c r="L33" s="364">
        <v>0</v>
      </c>
      <c r="M33" s="364">
        <v>0</v>
      </c>
      <c r="N33" s="364">
        <v>0</v>
      </c>
      <c r="O33" s="364">
        <v>0</v>
      </c>
      <c r="P33" s="364">
        <v>0</v>
      </c>
      <c r="Q33" s="364">
        <v>0</v>
      </c>
      <c r="R33" s="364">
        <v>0</v>
      </c>
    </row>
    <row r="34" spans="1:18" ht="13.5" customHeight="1">
      <c r="A34" s="136" t="s">
        <v>216</v>
      </c>
      <c r="B34" s="137" t="s">
        <v>215</v>
      </c>
      <c r="C34" s="138" t="s">
        <v>26</v>
      </c>
      <c r="D34" s="364">
        <v>291.90619999999996</v>
      </c>
      <c r="E34" s="364">
        <v>290.78159999999997</v>
      </c>
      <c r="F34" s="364">
        <v>144.9398</v>
      </c>
      <c r="G34" s="364">
        <v>145.84179999999998</v>
      </c>
      <c r="H34" s="364">
        <v>0</v>
      </c>
      <c r="I34" s="364">
        <v>0</v>
      </c>
      <c r="J34" s="364">
        <v>0</v>
      </c>
      <c r="K34" s="364">
        <v>0</v>
      </c>
      <c r="L34" s="364">
        <v>0</v>
      </c>
      <c r="M34" s="364">
        <v>0</v>
      </c>
      <c r="N34" s="364">
        <v>0</v>
      </c>
      <c r="O34" s="364">
        <v>1.1246</v>
      </c>
      <c r="P34" s="364">
        <v>0</v>
      </c>
      <c r="Q34" s="364">
        <v>1.1246</v>
      </c>
      <c r="R34" s="364">
        <v>0</v>
      </c>
    </row>
    <row r="35" spans="1:18" ht="13.5" customHeight="1">
      <c r="A35" s="136" t="s">
        <v>218</v>
      </c>
      <c r="B35" s="137" t="s">
        <v>217</v>
      </c>
      <c r="C35" s="138" t="s">
        <v>141</v>
      </c>
      <c r="D35" s="364">
        <v>0</v>
      </c>
      <c r="E35" s="364">
        <v>0</v>
      </c>
      <c r="F35" s="364">
        <v>0</v>
      </c>
      <c r="G35" s="364">
        <v>0</v>
      </c>
      <c r="H35" s="364">
        <v>0</v>
      </c>
      <c r="I35" s="364">
        <v>0</v>
      </c>
      <c r="J35" s="364">
        <v>0</v>
      </c>
      <c r="K35" s="364">
        <v>0</v>
      </c>
      <c r="L35" s="364">
        <v>0</v>
      </c>
      <c r="M35" s="364">
        <v>0</v>
      </c>
      <c r="N35" s="364">
        <v>0</v>
      </c>
      <c r="O35" s="364">
        <v>0</v>
      </c>
      <c r="P35" s="364">
        <v>0</v>
      </c>
      <c r="Q35" s="364">
        <v>0</v>
      </c>
      <c r="R35" s="364">
        <v>0</v>
      </c>
    </row>
    <row r="36" spans="1:18" ht="13.5" customHeight="1">
      <c r="A36" s="136" t="s">
        <v>280</v>
      </c>
      <c r="B36" s="137" t="s">
        <v>219</v>
      </c>
      <c r="C36" s="138" t="s">
        <v>142</v>
      </c>
      <c r="D36" s="364">
        <v>86.2261</v>
      </c>
      <c r="E36" s="364">
        <v>86.2261</v>
      </c>
      <c r="F36" s="364">
        <v>0</v>
      </c>
      <c r="G36" s="364">
        <v>86.2261</v>
      </c>
      <c r="H36" s="364">
        <v>0</v>
      </c>
      <c r="I36" s="364">
        <v>0</v>
      </c>
      <c r="J36" s="364">
        <v>0</v>
      </c>
      <c r="K36" s="364">
        <v>0</v>
      </c>
      <c r="L36" s="364">
        <v>0</v>
      </c>
      <c r="M36" s="364">
        <v>0</v>
      </c>
      <c r="N36" s="364">
        <v>0</v>
      </c>
      <c r="O36" s="364">
        <v>0</v>
      </c>
      <c r="P36" s="364">
        <v>0</v>
      </c>
      <c r="Q36" s="364">
        <v>0</v>
      </c>
      <c r="R36" s="364">
        <v>0</v>
      </c>
    </row>
    <row r="37" spans="1:18" ht="13.5" customHeight="1">
      <c r="A37" s="136" t="s">
        <v>143</v>
      </c>
      <c r="B37" s="137" t="s">
        <v>144</v>
      </c>
      <c r="C37" s="138" t="s">
        <v>145</v>
      </c>
      <c r="D37" s="364">
        <v>1422.1613999999997</v>
      </c>
      <c r="E37" s="364">
        <v>183.8628</v>
      </c>
      <c r="F37" s="364">
        <v>0</v>
      </c>
      <c r="G37" s="364">
        <v>166.78320000000005</v>
      </c>
      <c r="H37" s="364">
        <v>17.0796</v>
      </c>
      <c r="I37" s="364">
        <v>0</v>
      </c>
      <c r="J37" s="364">
        <v>0</v>
      </c>
      <c r="K37" s="364">
        <v>0</v>
      </c>
      <c r="L37" s="364">
        <v>0</v>
      </c>
      <c r="M37" s="364">
        <v>0</v>
      </c>
      <c r="N37" s="364">
        <v>0</v>
      </c>
      <c r="O37" s="364">
        <v>1238.2985999999999</v>
      </c>
      <c r="P37" s="364">
        <v>909.6042</v>
      </c>
      <c r="Q37" s="364">
        <v>0</v>
      </c>
      <c r="R37" s="364">
        <v>328.6944</v>
      </c>
    </row>
    <row r="38" spans="1:18" ht="13.5" customHeight="1">
      <c r="A38" s="136" t="s">
        <v>146</v>
      </c>
      <c r="B38" s="137" t="s">
        <v>147</v>
      </c>
      <c r="C38" s="138" t="s">
        <v>14</v>
      </c>
      <c r="D38" s="364">
        <v>1197.1909999999998</v>
      </c>
      <c r="E38" s="364">
        <v>97.20570000000001</v>
      </c>
      <c r="F38" s="364">
        <v>0</v>
      </c>
      <c r="G38" s="364">
        <v>97.20570000000001</v>
      </c>
      <c r="H38" s="364">
        <v>0</v>
      </c>
      <c r="I38" s="364">
        <v>0</v>
      </c>
      <c r="J38" s="364">
        <v>0</v>
      </c>
      <c r="K38" s="364">
        <v>0</v>
      </c>
      <c r="L38" s="364">
        <v>0</v>
      </c>
      <c r="M38" s="364">
        <v>0</v>
      </c>
      <c r="N38" s="364">
        <v>0</v>
      </c>
      <c r="O38" s="364">
        <v>1099.9852999999998</v>
      </c>
      <c r="P38" s="364">
        <v>771.2909</v>
      </c>
      <c r="Q38" s="364">
        <v>0</v>
      </c>
      <c r="R38" s="364">
        <v>328.6944</v>
      </c>
    </row>
    <row r="39" spans="1:18" ht="13.5" customHeight="1">
      <c r="A39" s="136" t="s">
        <v>148</v>
      </c>
      <c r="B39" s="137" t="s">
        <v>149</v>
      </c>
      <c r="C39" s="138" t="s">
        <v>17</v>
      </c>
      <c r="D39" s="364">
        <v>146.30140000000003</v>
      </c>
      <c r="E39" s="364">
        <v>8.0778</v>
      </c>
      <c r="F39" s="364">
        <v>0</v>
      </c>
      <c r="G39" s="364">
        <v>8.0778</v>
      </c>
      <c r="H39" s="364">
        <v>0</v>
      </c>
      <c r="I39" s="364">
        <v>0</v>
      </c>
      <c r="J39" s="364">
        <v>0</v>
      </c>
      <c r="K39" s="364">
        <v>0</v>
      </c>
      <c r="L39" s="364">
        <v>0</v>
      </c>
      <c r="M39" s="364">
        <v>0</v>
      </c>
      <c r="N39" s="364">
        <v>0</v>
      </c>
      <c r="O39" s="364">
        <v>138.22360000000003</v>
      </c>
      <c r="P39" s="364">
        <v>138.22360000000003</v>
      </c>
      <c r="Q39" s="364">
        <v>0</v>
      </c>
      <c r="R39" s="364">
        <v>0</v>
      </c>
    </row>
    <row r="40" spans="1:18" ht="13.5" customHeight="1">
      <c r="A40" s="136" t="s">
        <v>150</v>
      </c>
      <c r="B40" s="137" t="s">
        <v>151</v>
      </c>
      <c r="C40" s="138" t="s">
        <v>152</v>
      </c>
      <c r="D40" s="364">
        <v>1.1631</v>
      </c>
      <c r="E40" s="364">
        <v>1.1631</v>
      </c>
      <c r="F40" s="364">
        <v>0</v>
      </c>
      <c r="G40" s="364">
        <v>0</v>
      </c>
      <c r="H40" s="364">
        <v>1.1631</v>
      </c>
      <c r="I40" s="364">
        <v>0</v>
      </c>
      <c r="J40" s="364">
        <v>0</v>
      </c>
      <c r="K40" s="364">
        <v>0</v>
      </c>
      <c r="L40" s="364">
        <v>0</v>
      </c>
      <c r="M40" s="364">
        <v>0</v>
      </c>
      <c r="N40" s="364">
        <v>0</v>
      </c>
      <c r="O40" s="364">
        <v>0</v>
      </c>
      <c r="P40" s="364">
        <v>0</v>
      </c>
      <c r="Q40" s="364">
        <v>0</v>
      </c>
      <c r="R40" s="364">
        <v>0</v>
      </c>
    </row>
    <row r="41" spans="1:18" ht="13.5" customHeight="1">
      <c r="A41" s="136" t="s">
        <v>153</v>
      </c>
      <c r="B41" s="137" t="s">
        <v>154</v>
      </c>
      <c r="C41" s="138" t="s">
        <v>155</v>
      </c>
      <c r="D41" s="364">
        <v>0</v>
      </c>
      <c r="E41" s="364">
        <v>0</v>
      </c>
      <c r="F41" s="364">
        <v>0</v>
      </c>
      <c r="G41" s="364">
        <v>0</v>
      </c>
      <c r="H41" s="364">
        <v>0</v>
      </c>
      <c r="I41" s="364">
        <v>0</v>
      </c>
      <c r="J41" s="364">
        <v>0</v>
      </c>
      <c r="K41" s="364">
        <v>0</v>
      </c>
      <c r="L41" s="364">
        <v>0</v>
      </c>
      <c r="M41" s="364">
        <v>0</v>
      </c>
      <c r="N41" s="364">
        <v>0</v>
      </c>
      <c r="O41" s="364">
        <v>0</v>
      </c>
      <c r="P41" s="364">
        <v>0</v>
      </c>
      <c r="Q41" s="364">
        <v>0</v>
      </c>
      <c r="R41" s="364">
        <v>0</v>
      </c>
    </row>
    <row r="42" spans="1:18" ht="13.5" customHeight="1">
      <c r="A42" s="136" t="s">
        <v>156</v>
      </c>
      <c r="B42" s="137" t="s">
        <v>157</v>
      </c>
      <c r="C42" s="137" t="s">
        <v>16</v>
      </c>
      <c r="D42" s="364">
        <v>4.810199999999999</v>
      </c>
      <c r="E42" s="364">
        <v>4.810199999999999</v>
      </c>
      <c r="F42" s="364">
        <v>0</v>
      </c>
      <c r="G42" s="364">
        <v>0</v>
      </c>
      <c r="H42" s="364">
        <v>4.810199999999999</v>
      </c>
      <c r="I42" s="364">
        <v>0</v>
      </c>
      <c r="J42" s="364">
        <v>0</v>
      </c>
      <c r="K42" s="364">
        <v>0</v>
      </c>
      <c r="L42" s="364">
        <v>0</v>
      </c>
      <c r="M42" s="364">
        <v>0</v>
      </c>
      <c r="N42" s="364">
        <v>0</v>
      </c>
      <c r="O42" s="364">
        <v>0</v>
      </c>
      <c r="P42" s="364">
        <v>0</v>
      </c>
      <c r="Q42" s="364">
        <v>0</v>
      </c>
      <c r="R42" s="364">
        <v>0</v>
      </c>
    </row>
    <row r="43" spans="1:18" ht="13.5" customHeight="1">
      <c r="A43" s="136" t="s">
        <v>158</v>
      </c>
      <c r="B43" s="137" t="s">
        <v>159</v>
      </c>
      <c r="C43" s="137" t="s">
        <v>160</v>
      </c>
      <c r="D43" s="364">
        <v>28.821600000000004</v>
      </c>
      <c r="E43" s="364">
        <v>28.821600000000004</v>
      </c>
      <c r="F43" s="364">
        <v>0</v>
      </c>
      <c r="G43" s="364">
        <v>23.9292</v>
      </c>
      <c r="H43" s="364">
        <v>4.8924</v>
      </c>
      <c r="I43" s="364">
        <v>0</v>
      </c>
      <c r="J43" s="364">
        <v>0</v>
      </c>
      <c r="K43" s="364">
        <v>0</v>
      </c>
      <c r="L43" s="364">
        <v>0</v>
      </c>
      <c r="M43" s="364">
        <v>0</v>
      </c>
      <c r="N43" s="364">
        <v>0</v>
      </c>
      <c r="O43" s="364">
        <v>0</v>
      </c>
      <c r="P43" s="364">
        <v>0</v>
      </c>
      <c r="Q43" s="364">
        <v>0</v>
      </c>
      <c r="R43" s="364">
        <v>0</v>
      </c>
    </row>
    <row r="44" spans="1:18" ht="13.5" customHeight="1">
      <c r="A44" s="136" t="s">
        <v>161</v>
      </c>
      <c r="B44" s="137" t="s">
        <v>162</v>
      </c>
      <c r="C44" s="138" t="s">
        <v>15</v>
      </c>
      <c r="D44" s="364">
        <v>12.7723</v>
      </c>
      <c r="E44" s="364">
        <v>12.682599999999999</v>
      </c>
      <c r="F44" s="364">
        <v>0</v>
      </c>
      <c r="G44" s="364">
        <v>12.682599999999999</v>
      </c>
      <c r="H44" s="364">
        <v>0</v>
      </c>
      <c r="I44" s="364">
        <v>0</v>
      </c>
      <c r="J44" s="364">
        <v>0</v>
      </c>
      <c r="K44" s="364">
        <v>0</v>
      </c>
      <c r="L44" s="364">
        <v>0</v>
      </c>
      <c r="M44" s="364">
        <v>0</v>
      </c>
      <c r="N44" s="364">
        <v>0</v>
      </c>
      <c r="O44" s="364">
        <v>0.0897</v>
      </c>
      <c r="P44" s="364">
        <v>0.0897</v>
      </c>
      <c r="Q44" s="364">
        <v>0</v>
      </c>
      <c r="R44" s="364">
        <v>0</v>
      </c>
    </row>
    <row r="45" spans="1:18" ht="13.5" customHeight="1">
      <c r="A45" s="136" t="s">
        <v>163</v>
      </c>
      <c r="B45" s="137" t="s">
        <v>164</v>
      </c>
      <c r="C45" s="138" t="s">
        <v>9</v>
      </c>
      <c r="D45" s="364">
        <v>1.1851999999999998</v>
      </c>
      <c r="E45" s="364">
        <v>1.1851999999999998</v>
      </c>
      <c r="F45" s="364">
        <v>0</v>
      </c>
      <c r="G45" s="364">
        <v>1.1851999999999998</v>
      </c>
      <c r="H45" s="364">
        <v>0</v>
      </c>
      <c r="I45" s="364">
        <v>0</v>
      </c>
      <c r="J45" s="364">
        <v>0</v>
      </c>
      <c r="K45" s="364">
        <v>0</v>
      </c>
      <c r="L45" s="364">
        <v>0</v>
      </c>
      <c r="M45" s="364">
        <v>0</v>
      </c>
      <c r="N45" s="364">
        <v>0</v>
      </c>
      <c r="O45" s="364">
        <v>0</v>
      </c>
      <c r="P45" s="364">
        <v>0</v>
      </c>
      <c r="Q45" s="364">
        <v>0</v>
      </c>
      <c r="R45" s="364">
        <v>0</v>
      </c>
    </row>
    <row r="46" spans="1:18" ht="13.5" customHeight="1">
      <c r="A46" s="136" t="s">
        <v>165</v>
      </c>
      <c r="B46" s="137" t="s">
        <v>166</v>
      </c>
      <c r="C46" s="138" t="s">
        <v>10</v>
      </c>
      <c r="D46" s="364">
        <v>7.9146</v>
      </c>
      <c r="E46" s="364">
        <v>7.9146</v>
      </c>
      <c r="F46" s="364">
        <v>0</v>
      </c>
      <c r="G46" s="364">
        <v>2.1158</v>
      </c>
      <c r="H46" s="364">
        <v>5.7988</v>
      </c>
      <c r="I46" s="364">
        <v>0</v>
      </c>
      <c r="J46" s="364">
        <v>0</v>
      </c>
      <c r="K46" s="364">
        <v>0</v>
      </c>
      <c r="L46" s="364">
        <v>0</v>
      </c>
      <c r="M46" s="364">
        <v>0</v>
      </c>
      <c r="N46" s="364">
        <v>0</v>
      </c>
      <c r="O46" s="364">
        <v>0</v>
      </c>
      <c r="P46" s="364">
        <v>0</v>
      </c>
      <c r="Q46" s="364">
        <v>0</v>
      </c>
      <c r="R46" s="364">
        <v>0</v>
      </c>
    </row>
    <row r="47" spans="1:18" ht="13.5" customHeight="1">
      <c r="A47" s="136" t="s">
        <v>167</v>
      </c>
      <c r="B47" s="137" t="s">
        <v>168</v>
      </c>
      <c r="C47" s="138" t="s">
        <v>169</v>
      </c>
      <c r="D47" s="364">
        <v>20.836299999999998</v>
      </c>
      <c r="E47" s="364">
        <v>20.836299999999998</v>
      </c>
      <c r="F47" s="364">
        <v>0</v>
      </c>
      <c r="G47" s="364">
        <v>20.436899999999998</v>
      </c>
      <c r="H47" s="364">
        <v>0.3994</v>
      </c>
      <c r="I47" s="364">
        <v>0</v>
      </c>
      <c r="J47" s="364">
        <v>0</v>
      </c>
      <c r="K47" s="364">
        <v>0</v>
      </c>
      <c r="L47" s="364">
        <v>0</v>
      </c>
      <c r="M47" s="364">
        <v>0</v>
      </c>
      <c r="N47" s="364">
        <v>0</v>
      </c>
      <c r="O47" s="364">
        <v>0</v>
      </c>
      <c r="P47" s="364">
        <v>0</v>
      </c>
      <c r="Q47" s="364">
        <v>0</v>
      </c>
      <c r="R47" s="364">
        <v>0</v>
      </c>
    </row>
    <row r="48" spans="1:18" ht="13.5" customHeight="1">
      <c r="A48" s="136" t="s">
        <v>170</v>
      </c>
      <c r="B48" s="137" t="s">
        <v>171</v>
      </c>
      <c r="C48" s="138" t="s">
        <v>172</v>
      </c>
      <c r="D48" s="364">
        <v>1.1657</v>
      </c>
      <c r="E48" s="364">
        <v>1.1657</v>
      </c>
      <c r="F48" s="364">
        <v>0</v>
      </c>
      <c r="G48" s="364">
        <v>1.15</v>
      </c>
      <c r="H48" s="471">
        <v>0.0157</v>
      </c>
      <c r="I48" s="364">
        <v>0</v>
      </c>
      <c r="J48" s="364">
        <v>0</v>
      </c>
      <c r="K48" s="364">
        <v>0</v>
      </c>
      <c r="L48" s="364">
        <v>0</v>
      </c>
      <c r="M48" s="364">
        <v>0</v>
      </c>
      <c r="N48" s="364">
        <v>0</v>
      </c>
      <c r="O48" s="364">
        <v>0</v>
      </c>
      <c r="P48" s="364">
        <v>0</v>
      </c>
      <c r="Q48" s="364">
        <v>0</v>
      </c>
      <c r="R48" s="364">
        <v>0</v>
      </c>
    </row>
    <row r="49" spans="1:18" s="49" customFormat="1" ht="13.5" customHeight="1">
      <c r="A49" s="133" t="s">
        <v>173</v>
      </c>
      <c r="B49" s="134" t="s">
        <v>174</v>
      </c>
      <c r="C49" s="135" t="s">
        <v>29</v>
      </c>
      <c r="D49" s="365">
        <v>68.82</v>
      </c>
      <c r="E49" s="365">
        <v>68.82</v>
      </c>
      <c r="F49" s="365">
        <v>0</v>
      </c>
      <c r="G49" s="365">
        <v>0</v>
      </c>
      <c r="H49" s="365">
        <v>0</v>
      </c>
      <c r="I49" s="365">
        <v>0</v>
      </c>
      <c r="J49" s="365">
        <v>0</v>
      </c>
      <c r="K49" s="365">
        <v>0</v>
      </c>
      <c r="L49" s="365">
        <v>0</v>
      </c>
      <c r="M49" s="365">
        <v>0</v>
      </c>
      <c r="N49" s="365">
        <v>68.82</v>
      </c>
      <c r="O49" s="365">
        <v>0</v>
      </c>
      <c r="P49" s="365">
        <v>0</v>
      </c>
      <c r="Q49" s="365">
        <v>0</v>
      </c>
      <c r="R49" s="365">
        <v>0</v>
      </c>
    </row>
    <row r="50" spans="1:18" s="49" customFormat="1" ht="13.5" customHeight="1">
      <c r="A50" s="133" t="s">
        <v>175</v>
      </c>
      <c r="B50" s="134" t="s">
        <v>176</v>
      </c>
      <c r="C50" s="135" t="s">
        <v>28</v>
      </c>
      <c r="D50" s="365">
        <v>1.9392999999999998</v>
      </c>
      <c r="E50" s="365">
        <v>1.9392999999999998</v>
      </c>
      <c r="F50" s="365">
        <v>0</v>
      </c>
      <c r="G50" s="365">
        <v>0</v>
      </c>
      <c r="H50" s="365">
        <v>0</v>
      </c>
      <c r="I50" s="365">
        <v>0</v>
      </c>
      <c r="J50" s="365">
        <v>0</v>
      </c>
      <c r="K50" s="365">
        <v>0</v>
      </c>
      <c r="L50" s="365">
        <v>0</v>
      </c>
      <c r="M50" s="365">
        <v>0</v>
      </c>
      <c r="N50" s="365">
        <v>1.9392999999999998</v>
      </c>
      <c r="O50" s="365">
        <v>0</v>
      </c>
      <c r="P50" s="365">
        <v>0</v>
      </c>
      <c r="Q50" s="365">
        <v>0</v>
      </c>
      <c r="R50" s="365">
        <v>0</v>
      </c>
    </row>
    <row r="51" spans="1:18" s="49" customFormat="1" ht="13.5" customHeight="1">
      <c r="A51" s="133" t="s">
        <v>177</v>
      </c>
      <c r="B51" s="134" t="s">
        <v>220</v>
      </c>
      <c r="C51" s="135" t="s">
        <v>22</v>
      </c>
      <c r="D51" s="365">
        <v>82.02289999999999</v>
      </c>
      <c r="E51" s="365">
        <v>82.02289999999999</v>
      </c>
      <c r="F51" s="365">
        <v>1.8262</v>
      </c>
      <c r="G51" s="365">
        <v>0</v>
      </c>
      <c r="H51" s="365">
        <v>47.0102</v>
      </c>
      <c r="I51" s="365">
        <v>0</v>
      </c>
      <c r="J51" s="365">
        <v>0</v>
      </c>
      <c r="K51" s="365">
        <v>0</v>
      </c>
      <c r="L51" s="365">
        <v>0</v>
      </c>
      <c r="M51" s="365">
        <v>0</v>
      </c>
      <c r="N51" s="365">
        <v>33.1865</v>
      </c>
      <c r="O51" s="365">
        <v>0</v>
      </c>
      <c r="P51" s="365">
        <v>0</v>
      </c>
      <c r="Q51" s="365">
        <v>0</v>
      </c>
      <c r="R51" s="365">
        <v>0</v>
      </c>
    </row>
    <row r="52" spans="1:18" s="49" customFormat="1" ht="13.5" customHeight="1">
      <c r="A52" s="133" t="s">
        <v>179</v>
      </c>
      <c r="B52" s="134" t="s">
        <v>180</v>
      </c>
      <c r="C52" s="135" t="s">
        <v>27</v>
      </c>
      <c r="D52" s="365">
        <v>246.26180000000002</v>
      </c>
      <c r="E52" s="365">
        <v>0</v>
      </c>
      <c r="F52" s="365">
        <v>0</v>
      </c>
      <c r="G52" s="365">
        <v>0</v>
      </c>
      <c r="H52" s="365">
        <v>0</v>
      </c>
      <c r="I52" s="365">
        <v>0</v>
      </c>
      <c r="J52" s="365">
        <v>0</v>
      </c>
      <c r="K52" s="365">
        <v>0</v>
      </c>
      <c r="L52" s="365">
        <v>0</v>
      </c>
      <c r="M52" s="365">
        <v>0</v>
      </c>
      <c r="N52" s="365">
        <v>0</v>
      </c>
      <c r="O52" s="365">
        <v>246.26180000000002</v>
      </c>
      <c r="P52" s="365">
        <v>246.26180000000002</v>
      </c>
      <c r="Q52" s="365">
        <v>0</v>
      </c>
      <c r="R52" s="365">
        <v>0</v>
      </c>
    </row>
    <row r="53" spans="1:18" s="49" customFormat="1" ht="13.5" customHeight="1">
      <c r="A53" s="133" t="s">
        <v>181</v>
      </c>
      <c r="B53" s="134" t="s">
        <v>182</v>
      </c>
      <c r="C53" s="135" t="s">
        <v>183</v>
      </c>
      <c r="D53" s="365">
        <v>847.5789</v>
      </c>
      <c r="E53" s="365">
        <v>545.3967</v>
      </c>
      <c r="F53" s="365">
        <v>0</v>
      </c>
      <c r="G53" s="365">
        <v>0</v>
      </c>
      <c r="H53" s="365">
        <v>1.4813</v>
      </c>
      <c r="I53" s="365">
        <v>543.9154</v>
      </c>
      <c r="J53" s="365">
        <v>0</v>
      </c>
      <c r="K53" s="365">
        <v>0</v>
      </c>
      <c r="L53" s="365">
        <v>0</v>
      </c>
      <c r="M53" s="365">
        <v>0</v>
      </c>
      <c r="N53" s="365">
        <v>0</v>
      </c>
      <c r="O53" s="365">
        <v>302.18219999999997</v>
      </c>
      <c r="P53" s="365">
        <v>0</v>
      </c>
      <c r="Q53" s="365">
        <v>0</v>
      </c>
      <c r="R53" s="365">
        <v>302.18219999999997</v>
      </c>
    </row>
    <row r="54" spans="1:18" s="49" customFormat="1" ht="13.5" customHeight="1">
      <c r="A54" s="139" t="s">
        <v>184</v>
      </c>
      <c r="B54" s="140" t="s">
        <v>221</v>
      </c>
      <c r="C54" s="141" t="s">
        <v>186</v>
      </c>
      <c r="D54" s="366">
        <v>0</v>
      </c>
      <c r="E54" s="366">
        <v>0</v>
      </c>
      <c r="F54" s="366">
        <v>0</v>
      </c>
      <c r="G54" s="366">
        <v>0</v>
      </c>
      <c r="H54" s="366">
        <v>0</v>
      </c>
      <c r="I54" s="366">
        <v>0</v>
      </c>
      <c r="J54" s="366">
        <v>0</v>
      </c>
      <c r="K54" s="366">
        <v>0</v>
      </c>
      <c r="L54" s="366">
        <v>0</v>
      </c>
      <c r="M54" s="366">
        <v>0</v>
      </c>
      <c r="N54" s="366">
        <v>0</v>
      </c>
      <c r="O54" s="366">
        <v>0</v>
      </c>
      <c r="P54" s="366">
        <v>0</v>
      </c>
      <c r="Q54" s="366">
        <v>0</v>
      </c>
      <c r="R54" s="366">
        <v>0</v>
      </c>
    </row>
    <row r="55" spans="1:18" ht="12.75" customHeight="1">
      <c r="A55" s="493" t="s">
        <v>458</v>
      </c>
      <c r="B55" s="493"/>
      <c r="C55" s="493"/>
      <c r="E55" s="493"/>
      <c r="F55" s="493"/>
      <c r="G55" s="514"/>
      <c r="H55" s="514"/>
      <c r="I55" s="514"/>
      <c r="J55" s="514"/>
      <c r="K55" s="121"/>
      <c r="L55" s="121"/>
      <c r="M55" s="493" t="s">
        <v>458</v>
      </c>
      <c r="N55" s="493"/>
      <c r="O55" s="493"/>
      <c r="P55" s="493"/>
      <c r="Q55" s="493"/>
      <c r="R55" s="493"/>
    </row>
    <row r="56" spans="1:19" s="49" customFormat="1" ht="12.75" customHeight="1">
      <c r="A56" s="490" t="s">
        <v>474</v>
      </c>
      <c r="B56" s="490"/>
      <c r="C56" s="490"/>
      <c r="E56" s="490"/>
      <c r="F56" s="490"/>
      <c r="G56" s="511"/>
      <c r="H56" s="511"/>
      <c r="I56" s="511"/>
      <c r="J56" s="511"/>
      <c r="K56" s="232"/>
      <c r="M56" s="490" t="s">
        <v>444</v>
      </c>
      <c r="N56" s="490"/>
      <c r="O56" s="490"/>
      <c r="P56" s="490"/>
      <c r="Q56" s="490"/>
      <c r="R56" s="490"/>
      <c r="S56" s="240"/>
    </row>
    <row r="57" spans="1:19" s="49" customFormat="1" ht="12.75" customHeight="1">
      <c r="A57" s="490" t="s">
        <v>475</v>
      </c>
      <c r="B57" s="490"/>
      <c r="C57" s="490"/>
      <c r="E57" s="490"/>
      <c r="F57" s="490"/>
      <c r="G57" s="230"/>
      <c r="H57" s="230"/>
      <c r="I57" s="230"/>
      <c r="J57" s="230"/>
      <c r="K57" s="225"/>
      <c r="L57" s="225"/>
      <c r="M57" s="490"/>
      <c r="N57" s="490"/>
      <c r="O57" s="490"/>
      <c r="P57" s="490"/>
      <c r="Q57" s="490"/>
      <c r="R57" s="490"/>
      <c r="S57" s="225"/>
    </row>
    <row r="58" spans="2:3" ht="111.75" customHeight="1">
      <c r="B58" s="591" t="s">
        <v>479</v>
      </c>
      <c r="C58" s="84"/>
    </row>
    <row r="59" ht="12.75">
      <c r="B59" s="48"/>
    </row>
    <row r="60" spans="1:13" ht="12.75">
      <c r="A60" s="144"/>
      <c r="B60" s="277"/>
      <c r="C60" s="278"/>
      <c r="D60" s="277"/>
      <c r="E60" s="277"/>
      <c r="F60" s="277"/>
      <c r="G60" s="277"/>
      <c r="H60" s="277"/>
      <c r="I60" s="277"/>
      <c r="J60" s="277"/>
      <c r="K60" s="277"/>
      <c r="L60" s="277"/>
      <c r="M60" s="277"/>
    </row>
  </sheetData>
  <sheetProtection/>
  <mergeCells count="39">
    <mergeCell ref="A57:C57"/>
    <mergeCell ref="E57:F57"/>
    <mergeCell ref="M57:R57"/>
    <mergeCell ref="A55:C55"/>
    <mergeCell ref="E55:F55"/>
    <mergeCell ref="M55:R55"/>
    <mergeCell ref="A56:C56"/>
    <mergeCell ref="E56:F56"/>
    <mergeCell ref="G55:J55"/>
    <mergeCell ref="G56:J56"/>
    <mergeCell ref="M56:R56"/>
    <mergeCell ref="G8:G9"/>
    <mergeCell ref="H8:H9"/>
    <mergeCell ref="I8:I9"/>
    <mergeCell ref="J8:J9"/>
    <mergeCell ref="K8:K9"/>
    <mergeCell ref="L8:L9"/>
    <mergeCell ref="M7:M9"/>
    <mergeCell ref="N7:N9"/>
    <mergeCell ref="A6:A9"/>
    <mergeCell ref="B6:B9"/>
    <mergeCell ref="C6:C9"/>
    <mergeCell ref="D6:D9"/>
    <mergeCell ref="E6:N6"/>
    <mergeCell ref="O6:R6"/>
    <mergeCell ref="D1:N1"/>
    <mergeCell ref="D2:N2"/>
    <mergeCell ref="O7:O9"/>
    <mergeCell ref="P7:P9"/>
    <mergeCell ref="Q7:Q9"/>
    <mergeCell ref="R7:R9"/>
    <mergeCell ref="B3:C3"/>
    <mergeCell ref="D3:N3"/>
    <mergeCell ref="D4:N4"/>
    <mergeCell ref="P5:R5"/>
    <mergeCell ref="E7:E9"/>
    <mergeCell ref="F7:F9"/>
    <mergeCell ref="G7:J7"/>
    <mergeCell ref="K7:L7"/>
  </mergeCells>
  <printOptions horizontalCentered="1"/>
  <pageMargins left="0.46" right="0.15" top="0.34" bottom="0.23" header="0.5" footer="0.17"/>
  <pageSetup firstPageNumber="3" useFirstPageNumber="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tabColor rgb="FFFFC000"/>
  </sheetPr>
  <dimension ref="A1:BC58"/>
  <sheetViews>
    <sheetView tabSelected="1" zoomScale="90" zoomScaleNormal="90" zoomScalePageLayoutView="0" workbookViewId="0" topLeftCell="A1">
      <selection activeCell="W7" sqref="W7"/>
    </sheetView>
  </sheetViews>
  <sheetFormatPr defaultColWidth="9.140625" defaultRowHeight="12.75"/>
  <cols>
    <col min="1" max="1" width="6.57421875" style="7" customWidth="1"/>
    <col min="2" max="2" width="37.8515625" style="7" customWidth="1"/>
    <col min="3" max="3" width="5.28125" style="7" customWidth="1"/>
    <col min="4" max="4" width="10.57421875" style="7" customWidth="1"/>
    <col min="5" max="5" width="8.8515625" style="7" customWidth="1"/>
    <col min="6" max="6" width="8.421875" style="7" customWidth="1"/>
    <col min="7" max="7" width="8.00390625" style="7" customWidth="1"/>
    <col min="8" max="8" width="9.421875" style="7" customWidth="1"/>
    <col min="9" max="9" width="7.7109375" style="7" customWidth="1"/>
    <col min="10" max="10" width="8.7109375" style="7" customWidth="1"/>
    <col min="11" max="11" width="9.57421875" style="7" customWidth="1"/>
    <col min="12" max="12" width="9.140625" style="7" customWidth="1"/>
    <col min="13" max="13" width="9.00390625" style="7" customWidth="1"/>
    <col min="14" max="14" width="9.7109375" style="7" customWidth="1"/>
    <col min="15" max="15" width="10.00390625" style="7" customWidth="1"/>
    <col min="16" max="16" width="10.7109375" style="7" customWidth="1"/>
    <col min="17" max="17" width="9.28125" style="7" customWidth="1"/>
    <col min="18" max="18" width="9.00390625" style="7" customWidth="1"/>
    <col min="19" max="19" width="9.8515625" style="7" customWidth="1"/>
    <col min="20" max="20" width="10.57421875" style="7" customWidth="1"/>
    <col min="21" max="21" width="9.421875" style="7" customWidth="1"/>
    <col min="22" max="16384" width="9.140625" style="7" customWidth="1"/>
  </cols>
  <sheetData>
    <row r="1" spans="1:21" ht="15.75">
      <c r="A1" s="4"/>
      <c r="B1" s="10"/>
      <c r="C1" s="6"/>
      <c r="D1" s="479" t="s">
        <v>33</v>
      </c>
      <c r="E1" s="479"/>
      <c r="F1" s="479"/>
      <c r="G1" s="479"/>
      <c r="H1" s="479"/>
      <c r="I1" s="479"/>
      <c r="J1" s="479"/>
      <c r="K1" s="479"/>
      <c r="L1" s="479"/>
      <c r="M1" s="479"/>
      <c r="N1" s="479"/>
      <c r="O1" s="479"/>
      <c r="P1" s="479"/>
      <c r="Q1" s="479"/>
      <c r="R1" s="479"/>
      <c r="S1" s="125" t="s">
        <v>226</v>
      </c>
      <c r="T1" s="123"/>
      <c r="U1" s="48"/>
    </row>
    <row r="2" spans="1:21" ht="12" customHeight="1">
      <c r="A2" s="4"/>
      <c r="B2" s="10"/>
      <c r="C2" s="6"/>
      <c r="D2" s="480" t="s">
        <v>227</v>
      </c>
      <c r="E2" s="480"/>
      <c r="F2" s="480"/>
      <c r="G2" s="480"/>
      <c r="H2" s="480"/>
      <c r="I2" s="480"/>
      <c r="J2" s="480"/>
      <c r="K2" s="480"/>
      <c r="L2" s="480"/>
      <c r="M2" s="480"/>
      <c r="N2" s="480"/>
      <c r="O2" s="480"/>
      <c r="P2" s="480"/>
      <c r="Q2" s="480"/>
      <c r="R2" s="480"/>
      <c r="S2" s="125" t="s">
        <v>441</v>
      </c>
      <c r="T2" s="123"/>
      <c r="U2" s="48"/>
    </row>
    <row r="3" spans="1:21" ht="18.75" customHeight="1">
      <c r="A3" s="4"/>
      <c r="B3" s="143" t="s">
        <v>222</v>
      </c>
      <c r="C3" s="6"/>
      <c r="D3" s="479" t="s">
        <v>281</v>
      </c>
      <c r="E3" s="479"/>
      <c r="F3" s="479"/>
      <c r="G3" s="479"/>
      <c r="H3" s="479"/>
      <c r="I3" s="479"/>
      <c r="J3" s="479"/>
      <c r="K3" s="479"/>
      <c r="L3" s="479"/>
      <c r="M3" s="479"/>
      <c r="N3" s="479"/>
      <c r="O3" s="479"/>
      <c r="P3" s="479"/>
      <c r="Q3" s="479"/>
      <c r="R3" s="479"/>
      <c r="S3" s="125" t="s">
        <v>38</v>
      </c>
      <c r="T3" s="123"/>
      <c r="U3" s="48"/>
    </row>
    <row r="4" spans="1:21" ht="15.75">
      <c r="A4" s="4"/>
      <c r="B4" s="27"/>
      <c r="C4" s="6"/>
      <c r="D4" s="484" t="s">
        <v>457</v>
      </c>
      <c r="E4" s="484"/>
      <c r="F4" s="484"/>
      <c r="G4" s="484"/>
      <c r="H4" s="484"/>
      <c r="I4" s="484"/>
      <c r="J4" s="484"/>
      <c r="K4" s="484"/>
      <c r="L4" s="484"/>
      <c r="M4" s="484"/>
      <c r="N4" s="484"/>
      <c r="O4" s="484"/>
      <c r="P4" s="484"/>
      <c r="Q4" s="484"/>
      <c r="R4" s="484"/>
      <c r="S4" s="515"/>
      <c r="T4" s="515"/>
      <c r="U4" s="515"/>
    </row>
    <row r="5" spans="1:21" ht="12.75">
      <c r="A5" s="4"/>
      <c r="S5" s="481" t="s">
        <v>230</v>
      </c>
      <c r="T5" s="481"/>
      <c r="U5" s="481"/>
    </row>
    <row r="6" spans="1:21" s="28" customFormat="1" ht="25.5" customHeight="1">
      <c r="A6" s="516" t="s">
        <v>39</v>
      </c>
      <c r="B6" s="485" t="s">
        <v>198</v>
      </c>
      <c r="C6" s="485" t="s">
        <v>41</v>
      </c>
      <c r="D6" s="487" t="s">
        <v>282</v>
      </c>
      <c r="E6" s="487" t="s">
        <v>283</v>
      </c>
      <c r="F6" s="487"/>
      <c r="G6" s="487"/>
      <c r="H6" s="487"/>
      <c r="I6" s="487"/>
      <c r="J6" s="487"/>
      <c r="K6" s="487"/>
      <c r="L6" s="487"/>
      <c r="M6" s="487"/>
      <c r="N6" s="487"/>
      <c r="O6" s="487"/>
      <c r="P6" s="487"/>
      <c r="Q6" s="487"/>
      <c r="R6" s="487"/>
      <c r="S6" s="487"/>
      <c r="T6" s="487"/>
      <c r="U6" s="487"/>
    </row>
    <row r="7" spans="1:21" s="28" customFormat="1" ht="37.5" customHeight="1">
      <c r="A7" s="516"/>
      <c r="B7" s="486"/>
      <c r="C7" s="486"/>
      <c r="D7" s="485"/>
      <c r="E7" s="128" t="s">
        <v>424</v>
      </c>
      <c r="F7" s="128" t="s">
        <v>425</v>
      </c>
      <c r="G7" s="128" t="s">
        <v>426</v>
      </c>
      <c r="H7" s="128" t="s">
        <v>427</v>
      </c>
      <c r="I7" s="128" t="s">
        <v>428</v>
      </c>
      <c r="J7" s="128" t="s">
        <v>429</v>
      </c>
      <c r="K7" s="128" t="s">
        <v>430</v>
      </c>
      <c r="L7" s="128" t="s">
        <v>431</v>
      </c>
      <c r="M7" s="128" t="s">
        <v>432</v>
      </c>
      <c r="N7" s="128" t="s">
        <v>433</v>
      </c>
      <c r="O7" s="128" t="s">
        <v>434</v>
      </c>
      <c r="P7" s="128" t="s">
        <v>435</v>
      </c>
      <c r="Q7" s="128" t="s">
        <v>436</v>
      </c>
      <c r="R7" s="128" t="s">
        <v>437</v>
      </c>
      <c r="S7" s="128" t="s">
        <v>438</v>
      </c>
      <c r="T7" s="128" t="s">
        <v>439</v>
      </c>
      <c r="U7" s="128" t="s">
        <v>440</v>
      </c>
    </row>
    <row r="8" spans="1:55" s="30" customFormat="1" ht="12" customHeight="1">
      <c r="A8" s="212" t="s">
        <v>201</v>
      </c>
      <c r="B8" s="212" t="s">
        <v>202</v>
      </c>
      <c r="C8" s="212" t="s">
        <v>203</v>
      </c>
      <c r="D8" s="212" t="s">
        <v>284</v>
      </c>
      <c r="E8" s="212" t="s">
        <v>285</v>
      </c>
      <c r="F8" s="212" t="s">
        <v>251</v>
      </c>
      <c r="G8" s="212" t="s">
        <v>252</v>
      </c>
      <c r="H8" s="212" t="s">
        <v>286</v>
      </c>
      <c r="I8" s="212" t="s">
        <v>287</v>
      </c>
      <c r="J8" s="212" t="s">
        <v>288</v>
      </c>
      <c r="K8" s="212" t="s">
        <v>289</v>
      </c>
      <c r="L8" s="212" t="s">
        <v>290</v>
      </c>
      <c r="M8" s="212" t="s">
        <v>291</v>
      </c>
      <c r="N8" s="212" t="s">
        <v>292</v>
      </c>
      <c r="O8" s="212" t="s">
        <v>293</v>
      </c>
      <c r="P8" s="212" t="s">
        <v>294</v>
      </c>
      <c r="Q8" s="212" t="s">
        <v>295</v>
      </c>
      <c r="R8" s="212" t="s">
        <v>420</v>
      </c>
      <c r="S8" s="212" t="s">
        <v>421</v>
      </c>
      <c r="T8" s="212" t="s">
        <v>422</v>
      </c>
      <c r="U8" s="212" t="s">
        <v>423</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row>
    <row r="9" spans="1:21" s="56" customFormat="1" ht="24" customHeight="1">
      <c r="A9" s="130" t="s">
        <v>44</v>
      </c>
      <c r="B9" s="603" t="s">
        <v>485</v>
      </c>
      <c r="C9" s="186"/>
      <c r="D9" s="436">
        <v>32541.179800000005</v>
      </c>
      <c r="E9" s="367">
        <v>2211.9248000000002</v>
      </c>
      <c r="F9" s="367">
        <v>2221.0815</v>
      </c>
      <c r="G9" s="367">
        <v>2248.4169</v>
      </c>
      <c r="H9" s="367">
        <v>1447.1253000000002</v>
      </c>
      <c r="I9" s="367">
        <v>1736.2697</v>
      </c>
      <c r="J9" s="367">
        <v>2575.7299999999996</v>
      </c>
      <c r="K9" s="367">
        <v>1131.9301000000003</v>
      </c>
      <c r="L9" s="367">
        <v>892.5799999999999</v>
      </c>
      <c r="M9" s="367">
        <v>1907.8901999999998</v>
      </c>
      <c r="N9" s="367">
        <v>1695.91</v>
      </c>
      <c r="O9" s="367">
        <v>710.1314</v>
      </c>
      <c r="P9" s="367">
        <v>2649.3022000000005</v>
      </c>
      <c r="Q9" s="367">
        <v>4296.06</v>
      </c>
      <c r="R9" s="367">
        <v>1472.65</v>
      </c>
      <c r="S9" s="367">
        <v>2919.2270000000003</v>
      </c>
      <c r="T9" s="367">
        <v>1494.11</v>
      </c>
      <c r="U9" s="367">
        <v>930.8407</v>
      </c>
    </row>
    <row r="10" spans="1:21" s="56" customFormat="1" ht="15" customHeight="1">
      <c r="A10" s="133">
        <v>1</v>
      </c>
      <c r="B10" s="134" t="s">
        <v>46</v>
      </c>
      <c r="C10" s="135" t="s">
        <v>47</v>
      </c>
      <c r="D10" s="368">
        <v>25645.172500000004</v>
      </c>
      <c r="E10" s="369">
        <v>1811.9994000000002</v>
      </c>
      <c r="F10" s="369">
        <v>1513.9455999999998</v>
      </c>
      <c r="G10" s="369">
        <v>2051.3452</v>
      </c>
      <c r="H10" s="369">
        <v>823.5602</v>
      </c>
      <c r="I10" s="369">
        <v>1599.9488000000001</v>
      </c>
      <c r="J10" s="369">
        <v>2023.0320999999997</v>
      </c>
      <c r="K10" s="369">
        <v>1004.7668000000002</v>
      </c>
      <c r="L10" s="369">
        <v>455.59900000000005</v>
      </c>
      <c r="M10" s="369">
        <v>1074.7813999999998</v>
      </c>
      <c r="N10" s="369">
        <v>1525.5068</v>
      </c>
      <c r="O10" s="369">
        <v>536.9529</v>
      </c>
      <c r="P10" s="369">
        <v>2472.5859000000005</v>
      </c>
      <c r="Q10" s="369">
        <v>3596.4882000000002</v>
      </c>
      <c r="R10" s="369">
        <v>1236.3636000000001</v>
      </c>
      <c r="S10" s="369">
        <v>2198.5999</v>
      </c>
      <c r="T10" s="369">
        <v>1264.1099</v>
      </c>
      <c r="U10" s="369">
        <v>455.5868</v>
      </c>
    </row>
    <row r="11" spans="1:21" s="350" customFormat="1" ht="15" customHeight="1">
      <c r="A11" s="173" t="s">
        <v>48</v>
      </c>
      <c r="B11" s="174" t="s">
        <v>49</v>
      </c>
      <c r="C11" s="175" t="s">
        <v>50</v>
      </c>
      <c r="D11" s="370">
        <v>22668.8098</v>
      </c>
      <c r="E11" s="371">
        <v>1784.9800000000002</v>
      </c>
      <c r="F11" s="371">
        <v>769.7094999999998</v>
      </c>
      <c r="G11" s="371">
        <v>2025.3887</v>
      </c>
      <c r="H11" s="371">
        <v>418.0570999999999</v>
      </c>
      <c r="I11" s="371">
        <v>1425.756</v>
      </c>
      <c r="J11" s="371">
        <v>1883.5920999999998</v>
      </c>
      <c r="K11" s="371">
        <v>977.3989000000001</v>
      </c>
      <c r="L11" s="371">
        <v>257.2346</v>
      </c>
      <c r="M11" s="371">
        <v>866.1689999999999</v>
      </c>
      <c r="N11" s="371">
        <v>1437.9177</v>
      </c>
      <c r="O11" s="371">
        <v>408.7509</v>
      </c>
      <c r="P11" s="371">
        <v>2418.7556000000004</v>
      </c>
      <c r="Q11" s="371">
        <v>3165.5483000000004</v>
      </c>
      <c r="R11" s="371">
        <v>1154.7572</v>
      </c>
      <c r="S11" s="371">
        <v>2126.2283</v>
      </c>
      <c r="T11" s="371">
        <v>1171.8535</v>
      </c>
      <c r="U11" s="371">
        <v>376.7124</v>
      </c>
    </row>
    <row r="12" spans="1:21" ht="15" customHeight="1">
      <c r="A12" s="136" t="s">
        <v>51</v>
      </c>
      <c r="B12" s="137" t="s">
        <v>52</v>
      </c>
      <c r="C12" s="138" t="s">
        <v>53</v>
      </c>
      <c r="D12" s="372">
        <v>4986.044399999999</v>
      </c>
      <c r="E12" s="373">
        <v>67.738</v>
      </c>
      <c r="F12" s="373">
        <v>181.24049999999997</v>
      </c>
      <c r="G12" s="373">
        <v>45.5941</v>
      </c>
      <c r="H12" s="373">
        <v>158.78109999999995</v>
      </c>
      <c r="I12" s="373">
        <v>284.7102</v>
      </c>
      <c r="J12" s="373">
        <v>172.5926</v>
      </c>
      <c r="K12" s="373">
        <v>256.1724</v>
      </c>
      <c r="L12" s="373">
        <v>65.19099999999999</v>
      </c>
      <c r="M12" s="373">
        <v>435.46129999999994</v>
      </c>
      <c r="N12" s="373">
        <v>805.1319</v>
      </c>
      <c r="O12" s="373">
        <v>65.082</v>
      </c>
      <c r="P12" s="373">
        <v>591.6497</v>
      </c>
      <c r="Q12" s="373">
        <v>840.0819000000001</v>
      </c>
      <c r="R12" s="373">
        <v>216.41969999999998</v>
      </c>
      <c r="S12" s="373">
        <v>99.4328</v>
      </c>
      <c r="T12" s="373">
        <v>664.9033999999999</v>
      </c>
      <c r="U12" s="373">
        <v>35.861799999999995</v>
      </c>
    </row>
    <row r="13" spans="1:21" ht="15" customHeight="1">
      <c r="A13" s="136" t="s">
        <v>54</v>
      </c>
      <c r="B13" s="137" t="s">
        <v>55</v>
      </c>
      <c r="C13" s="138" t="s">
        <v>56</v>
      </c>
      <c r="D13" s="372">
        <v>1438.5521999999999</v>
      </c>
      <c r="E13" s="373">
        <v>0</v>
      </c>
      <c r="F13" s="373">
        <v>5.4503</v>
      </c>
      <c r="G13" s="373">
        <v>16.8864</v>
      </c>
      <c r="H13" s="373">
        <v>18.2446</v>
      </c>
      <c r="I13" s="373">
        <v>117.62129999999999</v>
      </c>
      <c r="J13" s="373">
        <v>30.258100000000002</v>
      </c>
      <c r="K13" s="373">
        <v>54.912099999999995</v>
      </c>
      <c r="L13" s="373">
        <v>0</v>
      </c>
      <c r="M13" s="373">
        <v>265.4031</v>
      </c>
      <c r="N13" s="373">
        <v>67.5041</v>
      </c>
      <c r="O13" s="373">
        <v>0</v>
      </c>
      <c r="P13" s="373">
        <v>359.82950000000005</v>
      </c>
      <c r="Q13" s="373">
        <v>300.9024</v>
      </c>
      <c r="R13" s="373">
        <v>81.33599999999998</v>
      </c>
      <c r="S13" s="373">
        <v>57.4334</v>
      </c>
      <c r="T13" s="373">
        <v>62.77089999999999</v>
      </c>
      <c r="U13" s="373">
        <v>0</v>
      </c>
    </row>
    <row r="14" spans="1:21" ht="15" customHeight="1">
      <c r="A14" s="136" t="s">
        <v>65</v>
      </c>
      <c r="B14" s="137" t="s">
        <v>66</v>
      </c>
      <c r="C14" s="138" t="s">
        <v>67</v>
      </c>
      <c r="D14" s="372">
        <v>3547.492200000001</v>
      </c>
      <c r="E14" s="373">
        <v>67.738</v>
      </c>
      <c r="F14" s="373">
        <v>175.79019999999997</v>
      </c>
      <c r="G14" s="373">
        <v>28.7077</v>
      </c>
      <c r="H14" s="373">
        <v>140.53649999999996</v>
      </c>
      <c r="I14" s="373">
        <v>167.0889</v>
      </c>
      <c r="J14" s="373">
        <v>142.3345</v>
      </c>
      <c r="K14" s="373">
        <v>201.2603</v>
      </c>
      <c r="L14" s="373">
        <v>65.19099999999999</v>
      </c>
      <c r="M14" s="373">
        <v>170.05819999999994</v>
      </c>
      <c r="N14" s="373">
        <v>737.6278</v>
      </c>
      <c r="O14" s="373">
        <v>65.082</v>
      </c>
      <c r="P14" s="373">
        <v>231.82020000000003</v>
      </c>
      <c r="Q14" s="373">
        <v>539.1795000000001</v>
      </c>
      <c r="R14" s="373">
        <v>135.0837</v>
      </c>
      <c r="S14" s="373">
        <v>41.9994</v>
      </c>
      <c r="T14" s="373">
        <v>602.1324999999999</v>
      </c>
      <c r="U14" s="373">
        <v>35.861799999999995</v>
      </c>
    </row>
    <row r="15" spans="1:21" ht="15" customHeight="1">
      <c r="A15" s="136" t="s">
        <v>68</v>
      </c>
      <c r="B15" s="137" t="s">
        <v>69</v>
      </c>
      <c r="C15" s="138" t="s">
        <v>8</v>
      </c>
      <c r="D15" s="372">
        <v>17682.765400000008</v>
      </c>
      <c r="E15" s="373">
        <v>1717.2420000000002</v>
      </c>
      <c r="F15" s="373">
        <v>588.4689999999998</v>
      </c>
      <c r="G15" s="373">
        <v>1979.7946</v>
      </c>
      <c r="H15" s="373">
        <v>259.2759999999999</v>
      </c>
      <c r="I15" s="373">
        <v>1141.0458</v>
      </c>
      <c r="J15" s="373">
        <v>1710.9995</v>
      </c>
      <c r="K15" s="373">
        <v>721.2265000000001</v>
      </c>
      <c r="L15" s="373">
        <v>192.0436</v>
      </c>
      <c r="M15" s="373">
        <v>430.7077</v>
      </c>
      <c r="N15" s="373">
        <v>632.7857999999999</v>
      </c>
      <c r="O15" s="373">
        <v>343.6689</v>
      </c>
      <c r="P15" s="373">
        <v>1827.1059000000002</v>
      </c>
      <c r="Q15" s="373">
        <v>2325.4664000000002</v>
      </c>
      <c r="R15" s="373">
        <v>938.3375</v>
      </c>
      <c r="S15" s="373">
        <v>2026.7955000000002</v>
      </c>
      <c r="T15" s="373">
        <v>506.9501</v>
      </c>
      <c r="U15" s="373">
        <v>340.8506</v>
      </c>
    </row>
    <row r="16" spans="1:21" s="350" customFormat="1" ht="15" customHeight="1">
      <c r="A16" s="173" t="s">
        <v>70</v>
      </c>
      <c r="B16" s="174" t="s">
        <v>71</v>
      </c>
      <c r="C16" s="175" t="s">
        <v>72</v>
      </c>
      <c r="D16" s="370">
        <v>1470.3122</v>
      </c>
      <c r="E16" s="371">
        <v>0</v>
      </c>
      <c r="F16" s="371">
        <v>474.53450000000004</v>
      </c>
      <c r="G16" s="371">
        <v>0</v>
      </c>
      <c r="H16" s="371">
        <v>258.09330000000006</v>
      </c>
      <c r="I16" s="371">
        <v>0</v>
      </c>
      <c r="J16" s="371">
        <v>68.3877</v>
      </c>
      <c r="K16" s="371">
        <v>0</v>
      </c>
      <c r="L16" s="371">
        <v>150.1716</v>
      </c>
      <c r="M16" s="371">
        <v>151.3891</v>
      </c>
      <c r="N16" s="371">
        <v>0</v>
      </c>
      <c r="O16" s="371">
        <v>64.26289999999999</v>
      </c>
      <c r="P16" s="371">
        <v>0</v>
      </c>
      <c r="Q16" s="371">
        <v>150.5845</v>
      </c>
      <c r="R16" s="371">
        <v>59.803000000000004</v>
      </c>
      <c r="S16" s="371">
        <v>19.3717</v>
      </c>
      <c r="T16" s="371">
        <v>32.6984</v>
      </c>
      <c r="U16" s="371">
        <v>41.0155</v>
      </c>
    </row>
    <row r="17" spans="1:21" ht="15" customHeight="1">
      <c r="A17" s="136" t="s">
        <v>73</v>
      </c>
      <c r="B17" s="137" t="s">
        <v>74</v>
      </c>
      <c r="C17" s="138" t="s">
        <v>75</v>
      </c>
      <c r="D17" s="372">
        <v>1454.7691</v>
      </c>
      <c r="E17" s="373">
        <v>0</v>
      </c>
      <c r="F17" s="373">
        <v>474.53450000000004</v>
      </c>
      <c r="G17" s="373">
        <v>0</v>
      </c>
      <c r="H17" s="373">
        <v>258.09330000000006</v>
      </c>
      <c r="I17" s="373">
        <v>0</v>
      </c>
      <c r="J17" s="373">
        <v>68.3877</v>
      </c>
      <c r="K17" s="373">
        <v>0</v>
      </c>
      <c r="L17" s="373">
        <v>150.1716</v>
      </c>
      <c r="M17" s="373">
        <v>145.383</v>
      </c>
      <c r="N17" s="373">
        <v>0</v>
      </c>
      <c r="O17" s="373">
        <v>64.26289999999999</v>
      </c>
      <c r="P17" s="373">
        <v>0</v>
      </c>
      <c r="Q17" s="373">
        <v>150.5845</v>
      </c>
      <c r="R17" s="373">
        <v>57.0373</v>
      </c>
      <c r="S17" s="373">
        <v>19.3717</v>
      </c>
      <c r="T17" s="373">
        <v>32.6984</v>
      </c>
      <c r="U17" s="373">
        <v>34.2442</v>
      </c>
    </row>
    <row r="18" spans="1:21" ht="15" customHeight="1">
      <c r="A18" s="136" t="s">
        <v>76</v>
      </c>
      <c r="B18" s="137" t="s">
        <v>77</v>
      </c>
      <c r="C18" s="138" t="s">
        <v>78</v>
      </c>
      <c r="D18" s="372">
        <v>6.0061</v>
      </c>
      <c r="E18" s="373">
        <v>0</v>
      </c>
      <c r="F18" s="373">
        <v>0</v>
      </c>
      <c r="G18" s="373">
        <v>0</v>
      </c>
      <c r="H18" s="373">
        <v>0</v>
      </c>
      <c r="I18" s="373">
        <v>0</v>
      </c>
      <c r="J18" s="373">
        <v>0</v>
      </c>
      <c r="K18" s="373">
        <v>0</v>
      </c>
      <c r="L18" s="373">
        <v>0</v>
      </c>
      <c r="M18" s="373">
        <v>6.0061</v>
      </c>
      <c r="N18" s="373">
        <v>0</v>
      </c>
      <c r="O18" s="373">
        <v>0</v>
      </c>
      <c r="P18" s="373">
        <v>0</v>
      </c>
      <c r="Q18" s="373">
        <v>0</v>
      </c>
      <c r="R18" s="373">
        <v>0</v>
      </c>
      <c r="S18" s="373">
        <v>0</v>
      </c>
      <c r="T18" s="373">
        <v>0</v>
      </c>
      <c r="U18" s="373">
        <v>0</v>
      </c>
    </row>
    <row r="19" spans="1:21" ht="15" customHeight="1">
      <c r="A19" s="136" t="s">
        <v>79</v>
      </c>
      <c r="B19" s="137" t="s">
        <v>80</v>
      </c>
      <c r="C19" s="138" t="s">
        <v>81</v>
      </c>
      <c r="D19" s="372">
        <v>9.536999999999999</v>
      </c>
      <c r="E19" s="373">
        <v>0</v>
      </c>
      <c r="F19" s="373">
        <v>0</v>
      </c>
      <c r="G19" s="373">
        <v>0</v>
      </c>
      <c r="H19" s="373">
        <v>0</v>
      </c>
      <c r="I19" s="373">
        <v>0</v>
      </c>
      <c r="J19" s="373">
        <v>0</v>
      </c>
      <c r="K19" s="373">
        <v>0</v>
      </c>
      <c r="L19" s="373">
        <v>0</v>
      </c>
      <c r="M19" s="373">
        <v>0</v>
      </c>
      <c r="N19" s="373">
        <v>0</v>
      </c>
      <c r="O19" s="373">
        <v>0</v>
      </c>
      <c r="P19" s="373">
        <v>0</v>
      </c>
      <c r="Q19" s="373">
        <v>0</v>
      </c>
      <c r="R19" s="373">
        <v>2.7657</v>
      </c>
      <c r="S19" s="373">
        <v>0</v>
      </c>
      <c r="T19" s="373">
        <v>0</v>
      </c>
      <c r="U19" s="373">
        <v>6.7713</v>
      </c>
    </row>
    <row r="20" spans="1:21" s="350" customFormat="1" ht="15" customHeight="1">
      <c r="A20" s="173" t="s">
        <v>82</v>
      </c>
      <c r="B20" s="174" t="s">
        <v>83</v>
      </c>
      <c r="C20" s="175" t="s">
        <v>23</v>
      </c>
      <c r="D20" s="370">
        <v>997.2611000000002</v>
      </c>
      <c r="E20" s="371">
        <v>0</v>
      </c>
      <c r="F20" s="371">
        <v>201.11630000000002</v>
      </c>
      <c r="G20" s="371">
        <v>15.0106</v>
      </c>
      <c r="H20" s="371">
        <v>119.2757</v>
      </c>
      <c r="I20" s="371">
        <v>69.3347</v>
      </c>
      <c r="J20" s="371">
        <v>68.4432</v>
      </c>
      <c r="K20" s="371">
        <v>6.123</v>
      </c>
      <c r="L20" s="371">
        <v>44.2526</v>
      </c>
      <c r="M20" s="371">
        <v>37.92869999999999</v>
      </c>
      <c r="N20" s="371">
        <v>11.0433</v>
      </c>
      <c r="O20" s="371">
        <v>40.8979</v>
      </c>
      <c r="P20" s="371">
        <v>45.9656</v>
      </c>
      <c r="Q20" s="371">
        <v>204.62</v>
      </c>
      <c r="R20" s="371">
        <v>18.585</v>
      </c>
      <c r="S20" s="371">
        <v>27.2255</v>
      </c>
      <c r="T20" s="371">
        <v>49.5801</v>
      </c>
      <c r="U20" s="371">
        <v>37.858900000000006</v>
      </c>
    </row>
    <row r="21" spans="1:21" s="350" customFormat="1" ht="15" customHeight="1">
      <c r="A21" s="173" t="s">
        <v>84</v>
      </c>
      <c r="B21" s="174" t="s">
        <v>85</v>
      </c>
      <c r="C21" s="175" t="s">
        <v>86</v>
      </c>
      <c r="D21" s="370">
        <v>0</v>
      </c>
      <c r="E21" s="371">
        <v>0</v>
      </c>
      <c r="F21" s="371">
        <v>0</v>
      </c>
      <c r="G21" s="371">
        <v>0</v>
      </c>
      <c r="H21" s="371">
        <v>0</v>
      </c>
      <c r="I21" s="371">
        <v>0</v>
      </c>
      <c r="J21" s="371">
        <v>0</v>
      </c>
      <c r="K21" s="371">
        <v>0</v>
      </c>
      <c r="L21" s="371">
        <v>0</v>
      </c>
      <c r="M21" s="371">
        <v>0</v>
      </c>
      <c r="N21" s="371">
        <v>0</v>
      </c>
      <c r="O21" s="371">
        <v>0</v>
      </c>
      <c r="P21" s="371">
        <v>0</v>
      </c>
      <c r="Q21" s="371">
        <v>0</v>
      </c>
      <c r="R21" s="371">
        <v>0</v>
      </c>
      <c r="S21" s="371">
        <v>0</v>
      </c>
      <c r="T21" s="371">
        <v>0</v>
      </c>
      <c r="U21" s="371">
        <v>0</v>
      </c>
    </row>
    <row r="22" spans="1:21" s="350" customFormat="1" ht="15" customHeight="1">
      <c r="A22" s="173" t="s">
        <v>87</v>
      </c>
      <c r="B22" s="174" t="s">
        <v>88</v>
      </c>
      <c r="C22" s="175" t="s">
        <v>5</v>
      </c>
      <c r="D22" s="370">
        <v>508.7894</v>
      </c>
      <c r="E22" s="371">
        <v>27.0194</v>
      </c>
      <c r="F22" s="371">
        <v>68.5853</v>
      </c>
      <c r="G22" s="371">
        <v>10.9459</v>
      </c>
      <c r="H22" s="371">
        <v>28.134100000000004</v>
      </c>
      <c r="I22" s="371">
        <v>104.85810000000001</v>
      </c>
      <c r="J22" s="371">
        <v>2.6091</v>
      </c>
      <c r="K22" s="371">
        <v>21.244899999999998</v>
      </c>
      <c r="L22" s="371">
        <v>3.9402</v>
      </c>
      <c r="M22" s="371">
        <v>19.2946</v>
      </c>
      <c r="N22" s="371">
        <v>76.5458</v>
      </c>
      <c r="O22" s="371">
        <v>23.041200000000003</v>
      </c>
      <c r="P22" s="371">
        <v>7.864699999999999</v>
      </c>
      <c r="Q22" s="371">
        <v>75.73540000000001</v>
      </c>
      <c r="R22" s="371">
        <v>3.2184</v>
      </c>
      <c r="S22" s="371">
        <v>25.7744</v>
      </c>
      <c r="T22" s="371">
        <v>9.9779</v>
      </c>
      <c r="U22" s="371">
        <v>0</v>
      </c>
    </row>
    <row r="23" spans="1:21" s="56" customFormat="1" ht="15" customHeight="1">
      <c r="A23" s="133">
        <v>2</v>
      </c>
      <c r="B23" s="134" t="s">
        <v>89</v>
      </c>
      <c r="C23" s="135" t="s">
        <v>90</v>
      </c>
      <c r="D23" s="368">
        <v>6896.007299999998</v>
      </c>
      <c r="E23" s="369">
        <v>399.92539999999997</v>
      </c>
      <c r="F23" s="369">
        <v>707.1359</v>
      </c>
      <c r="G23" s="369">
        <v>197.07170000000002</v>
      </c>
      <c r="H23" s="369">
        <v>623.5651</v>
      </c>
      <c r="I23" s="369">
        <v>136.32089999999997</v>
      </c>
      <c r="J23" s="369">
        <v>552.6978999999999</v>
      </c>
      <c r="K23" s="369">
        <v>127.1633</v>
      </c>
      <c r="L23" s="369">
        <v>436.98099999999994</v>
      </c>
      <c r="M23" s="369">
        <v>833.1088</v>
      </c>
      <c r="N23" s="369">
        <v>170.40320000000006</v>
      </c>
      <c r="O23" s="369">
        <v>173.17849999999999</v>
      </c>
      <c r="P23" s="369">
        <v>176.7163</v>
      </c>
      <c r="Q23" s="369">
        <v>699.5717999999999</v>
      </c>
      <c r="R23" s="369">
        <v>236.2864</v>
      </c>
      <c r="S23" s="369">
        <v>720.6271</v>
      </c>
      <c r="T23" s="369">
        <v>230.0001</v>
      </c>
      <c r="U23" s="369">
        <v>475.25390000000004</v>
      </c>
    </row>
    <row r="24" spans="1:21" s="56" customFormat="1" ht="15" customHeight="1">
      <c r="A24" s="133" t="s">
        <v>91</v>
      </c>
      <c r="B24" s="134" t="s">
        <v>32</v>
      </c>
      <c r="C24" s="135" t="s">
        <v>92</v>
      </c>
      <c r="D24" s="368">
        <v>2027.1069</v>
      </c>
      <c r="E24" s="369">
        <v>86.0783</v>
      </c>
      <c r="F24" s="369">
        <v>233.09939999999997</v>
      </c>
      <c r="G24" s="369">
        <v>51.1002</v>
      </c>
      <c r="H24" s="369">
        <v>122.91090000000001</v>
      </c>
      <c r="I24" s="369">
        <v>63.2802</v>
      </c>
      <c r="J24" s="369">
        <v>111.6081</v>
      </c>
      <c r="K24" s="369">
        <v>69.4477</v>
      </c>
      <c r="L24" s="369">
        <v>128.16320000000002</v>
      </c>
      <c r="M24" s="369">
        <v>250.8592</v>
      </c>
      <c r="N24" s="369">
        <v>75.04920000000001</v>
      </c>
      <c r="O24" s="369">
        <v>108.90429999999998</v>
      </c>
      <c r="P24" s="369">
        <v>74.07669999999999</v>
      </c>
      <c r="Q24" s="369">
        <v>177.49050000000003</v>
      </c>
      <c r="R24" s="369">
        <v>92.11079999999998</v>
      </c>
      <c r="S24" s="369">
        <v>87.70320000000001</v>
      </c>
      <c r="T24" s="369">
        <v>128.4398</v>
      </c>
      <c r="U24" s="369">
        <v>166.78520000000003</v>
      </c>
    </row>
    <row r="25" spans="1:21" ht="15" customHeight="1">
      <c r="A25" s="136" t="s">
        <v>93</v>
      </c>
      <c r="B25" s="137" t="s">
        <v>94</v>
      </c>
      <c r="C25" s="138" t="s">
        <v>24</v>
      </c>
      <c r="D25" s="372">
        <v>1860.3217</v>
      </c>
      <c r="E25" s="373">
        <v>86.0783</v>
      </c>
      <c r="F25" s="373">
        <v>233.09939999999997</v>
      </c>
      <c r="G25" s="373">
        <v>51.1002</v>
      </c>
      <c r="H25" s="373">
        <v>122.91090000000001</v>
      </c>
      <c r="I25" s="373">
        <v>63.2802</v>
      </c>
      <c r="J25" s="373">
        <v>111.6081</v>
      </c>
      <c r="K25" s="373">
        <v>69.4477</v>
      </c>
      <c r="L25" s="373">
        <v>128.16320000000002</v>
      </c>
      <c r="M25" s="373">
        <v>250.8592</v>
      </c>
      <c r="N25" s="373">
        <v>75.04920000000001</v>
      </c>
      <c r="O25" s="373">
        <v>108.90429999999998</v>
      </c>
      <c r="P25" s="373">
        <v>74.07669999999999</v>
      </c>
      <c r="Q25" s="373">
        <v>177.49050000000003</v>
      </c>
      <c r="R25" s="373">
        <v>92.11079999999998</v>
      </c>
      <c r="S25" s="373">
        <v>87.70320000000001</v>
      </c>
      <c r="T25" s="373">
        <v>128.4398</v>
      </c>
      <c r="U25" s="373">
        <v>0</v>
      </c>
    </row>
    <row r="26" spans="1:21" ht="15" customHeight="1">
      <c r="A26" s="136" t="s">
        <v>95</v>
      </c>
      <c r="B26" s="137" t="s">
        <v>96</v>
      </c>
      <c r="C26" s="138" t="s">
        <v>97</v>
      </c>
      <c r="D26" s="372">
        <v>166.78520000000003</v>
      </c>
      <c r="E26" s="373">
        <v>0</v>
      </c>
      <c r="F26" s="373">
        <v>0</v>
      </c>
      <c r="G26" s="373">
        <v>0</v>
      </c>
      <c r="H26" s="373">
        <v>0</v>
      </c>
      <c r="I26" s="373">
        <v>0</v>
      </c>
      <c r="J26" s="373">
        <v>0</v>
      </c>
      <c r="K26" s="373">
        <v>0</v>
      </c>
      <c r="L26" s="373">
        <v>0</v>
      </c>
      <c r="M26" s="373">
        <v>0</v>
      </c>
      <c r="N26" s="373">
        <v>0</v>
      </c>
      <c r="O26" s="373">
        <v>0</v>
      </c>
      <c r="P26" s="373">
        <v>0</v>
      </c>
      <c r="Q26" s="373">
        <v>0</v>
      </c>
      <c r="R26" s="373">
        <v>0</v>
      </c>
      <c r="S26" s="373">
        <v>0</v>
      </c>
      <c r="T26" s="373">
        <v>0</v>
      </c>
      <c r="U26" s="373">
        <v>166.78520000000003</v>
      </c>
    </row>
    <row r="27" spans="1:21" s="56" customFormat="1" ht="15" customHeight="1">
      <c r="A27" s="133" t="s">
        <v>98</v>
      </c>
      <c r="B27" s="134" t="s">
        <v>99</v>
      </c>
      <c r="C27" s="135" t="s">
        <v>100</v>
      </c>
      <c r="D27" s="368">
        <v>3622.2775</v>
      </c>
      <c r="E27" s="369">
        <v>289.2027</v>
      </c>
      <c r="F27" s="369">
        <v>425.8428</v>
      </c>
      <c r="G27" s="369">
        <v>139.9415</v>
      </c>
      <c r="H27" s="369">
        <v>159.5644</v>
      </c>
      <c r="I27" s="369">
        <v>62.61669999999999</v>
      </c>
      <c r="J27" s="369">
        <v>408.78999999999996</v>
      </c>
      <c r="K27" s="369">
        <v>46.5627</v>
      </c>
      <c r="L27" s="369">
        <v>283.46079999999995</v>
      </c>
      <c r="M27" s="369">
        <v>536.6208</v>
      </c>
      <c r="N27" s="369">
        <v>79.96060000000001</v>
      </c>
      <c r="O27" s="369">
        <v>58.2466</v>
      </c>
      <c r="P27" s="369">
        <v>74.02969999999999</v>
      </c>
      <c r="Q27" s="369">
        <v>468.5037</v>
      </c>
      <c r="R27" s="369">
        <v>127.451</v>
      </c>
      <c r="S27" s="369">
        <v>82.5635</v>
      </c>
      <c r="T27" s="369">
        <v>85.8091</v>
      </c>
      <c r="U27" s="369">
        <v>293.1109</v>
      </c>
    </row>
    <row r="28" spans="1:21" ht="15" customHeight="1">
      <c r="A28" s="136" t="s">
        <v>101</v>
      </c>
      <c r="B28" s="137" t="s">
        <v>102</v>
      </c>
      <c r="C28" s="138" t="s">
        <v>30</v>
      </c>
      <c r="D28" s="372">
        <v>14.6858</v>
      </c>
      <c r="E28" s="373">
        <v>1.5686</v>
      </c>
      <c r="F28" s="373">
        <v>0.7901</v>
      </c>
      <c r="G28" s="373">
        <v>0.2878</v>
      </c>
      <c r="H28" s="373">
        <v>0.32</v>
      </c>
      <c r="I28" s="373">
        <v>0.2574</v>
      </c>
      <c r="J28" s="373">
        <v>0.2346</v>
      </c>
      <c r="K28" s="373">
        <v>0.1146</v>
      </c>
      <c r="L28" s="373">
        <v>0.42400000000000004</v>
      </c>
      <c r="M28" s="373">
        <v>0.1438</v>
      </c>
      <c r="N28" s="373">
        <v>0.2864</v>
      </c>
      <c r="O28" s="373">
        <v>0.147</v>
      </c>
      <c r="P28" s="373">
        <v>0.157</v>
      </c>
      <c r="Q28" s="373">
        <v>0.2766</v>
      </c>
      <c r="R28" s="373">
        <v>0.5668</v>
      </c>
      <c r="S28" s="373">
        <v>0.4246</v>
      </c>
      <c r="T28" s="373">
        <v>0.4762</v>
      </c>
      <c r="U28" s="373">
        <v>8.2103</v>
      </c>
    </row>
    <row r="29" spans="1:21" ht="15" customHeight="1">
      <c r="A29" s="136" t="s">
        <v>103</v>
      </c>
      <c r="B29" s="137" t="s">
        <v>104</v>
      </c>
      <c r="C29" s="138" t="s">
        <v>105</v>
      </c>
      <c r="D29" s="372">
        <v>61.7061</v>
      </c>
      <c r="E29" s="373">
        <v>5.0484</v>
      </c>
      <c r="F29" s="373">
        <v>0</v>
      </c>
      <c r="G29" s="373">
        <v>0</v>
      </c>
      <c r="H29" s="373">
        <v>40.1993</v>
      </c>
      <c r="I29" s="373">
        <v>0</v>
      </c>
      <c r="J29" s="373">
        <v>0</v>
      </c>
      <c r="K29" s="373">
        <v>0</v>
      </c>
      <c r="L29" s="373">
        <v>0</v>
      </c>
      <c r="M29" s="373">
        <v>0</v>
      </c>
      <c r="N29" s="373">
        <v>0</v>
      </c>
      <c r="O29" s="373">
        <v>0</v>
      </c>
      <c r="P29" s="373">
        <v>0</v>
      </c>
      <c r="Q29" s="373">
        <v>15.078</v>
      </c>
      <c r="R29" s="373">
        <v>0</v>
      </c>
      <c r="S29" s="373">
        <v>0</v>
      </c>
      <c r="T29" s="373">
        <v>0</v>
      </c>
      <c r="U29" s="373">
        <v>1.3804</v>
      </c>
    </row>
    <row r="30" spans="1:21" ht="15" customHeight="1">
      <c r="A30" s="136" t="s">
        <v>106</v>
      </c>
      <c r="B30" s="137" t="s">
        <v>107</v>
      </c>
      <c r="C30" s="138" t="s">
        <v>108</v>
      </c>
      <c r="D30" s="372">
        <v>7.4589</v>
      </c>
      <c r="E30" s="373">
        <v>0</v>
      </c>
      <c r="F30" s="373">
        <v>0.5171</v>
      </c>
      <c r="G30" s="373">
        <v>0</v>
      </c>
      <c r="H30" s="373">
        <v>0</v>
      </c>
      <c r="I30" s="373">
        <v>0</v>
      </c>
      <c r="J30" s="373">
        <v>0</v>
      </c>
      <c r="K30" s="373">
        <v>0</v>
      </c>
      <c r="L30" s="373">
        <v>0</v>
      </c>
      <c r="M30" s="373">
        <v>0</v>
      </c>
      <c r="N30" s="373">
        <v>0</v>
      </c>
      <c r="O30" s="373">
        <v>0</v>
      </c>
      <c r="P30" s="373">
        <v>0</v>
      </c>
      <c r="Q30" s="373">
        <v>0</v>
      </c>
      <c r="R30" s="373">
        <v>0</v>
      </c>
      <c r="S30" s="373">
        <v>0</v>
      </c>
      <c r="T30" s="373">
        <v>0</v>
      </c>
      <c r="U30" s="373">
        <v>6.9418</v>
      </c>
    </row>
    <row r="31" spans="1:21" ht="15" customHeight="1">
      <c r="A31" s="136" t="s">
        <v>109</v>
      </c>
      <c r="B31" s="137" t="s">
        <v>110</v>
      </c>
      <c r="C31" s="138" t="s">
        <v>111</v>
      </c>
      <c r="D31" s="372">
        <v>299.6764</v>
      </c>
      <c r="E31" s="373">
        <v>8.590900000000001</v>
      </c>
      <c r="F31" s="373">
        <v>10.1497</v>
      </c>
      <c r="G31" s="373">
        <v>4.9049</v>
      </c>
      <c r="H31" s="373">
        <v>4.4499</v>
      </c>
      <c r="I31" s="373">
        <v>4.4294</v>
      </c>
      <c r="J31" s="373">
        <v>4.0718</v>
      </c>
      <c r="K31" s="373">
        <v>2.5793</v>
      </c>
      <c r="L31" s="373">
        <v>8.4075</v>
      </c>
      <c r="M31" s="373">
        <v>14.540999999999999</v>
      </c>
      <c r="N31" s="373">
        <v>3.6089</v>
      </c>
      <c r="O31" s="373">
        <v>3.7841</v>
      </c>
      <c r="P31" s="373">
        <v>2.3847</v>
      </c>
      <c r="Q31" s="373">
        <v>100.37140000000001</v>
      </c>
      <c r="R31" s="373">
        <v>4.2515</v>
      </c>
      <c r="S31" s="373">
        <v>5.723000000000001</v>
      </c>
      <c r="T31" s="373">
        <v>18.4182</v>
      </c>
      <c r="U31" s="373">
        <v>99.0102</v>
      </c>
    </row>
    <row r="32" spans="1:21" ht="15" customHeight="1">
      <c r="A32" s="136" t="s">
        <v>135</v>
      </c>
      <c r="B32" s="137" t="s">
        <v>136</v>
      </c>
      <c r="C32" s="138" t="s">
        <v>137</v>
      </c>
      <c r="D32" s="372">
        <v>1816.5889</v>
      </c>
      <c r="E32" s="373">
        <v>213.6607</v>
      </c>
      <c r="F32" s="373">
        <v>277.7294</v>
      </c>
      <c r="G32" s="373">
        <v>0.5093</v>
      </c>
      <c r="H32" s="373">
        <v>28.2262</v>
      </c>
      <c r="I32" s="373">
        <v>8.0685</v>
      </c>
      <c r="J32" s="373">
        <v>319.7523</v>
      </c>
      <c r="K32" s="373">
        <v>3.3758</v>
      </c>
      <c r="L32" s="373">
        <v>211.83309999999997</v>
      </c>
      <c r="M32" s="373">
        <v>396.7566</v>
      </c>
      <c r="N32" s="373">
        <v>10.7761</v>
      </c>
      <c r="O32" s="373">
        <v>9.1899</v>
      </c>
      <c r="P32" s="373">
        <v>2.2847</v>
      </c>
      <c r="Q32" s="373">
        <v>259.4718</v>
      </c>
      <c r="R32" s="373">
        <v>41.3931</v>
      </c>
      <c r="S32" s="373">
        <v>0.4312</v>
      </c>
      <c r="T32" s="373">
        <v>10.3385</v>
      </c>
      <c r="U32" s="373">
        <v>22.7917</v>
      </c>
    </row>
    <row r="33" spans="1:21" ht="15" customHeight="1">
      <c r="A33" s="136" t="s">
        <v>143</v>
      </c>
      <c r="B33" s="137" t="s">
        <v>144</v>
      </c>
      <c r="C33" s="138" t="s">
        <v>145</v>
      </c>
      <c r="D33" s="372">
        <v>1422.1614</v>
      </c>
      <c r="E33" s="373">
        <v>60.33410000000001</v>
      </c>
      <c r="F33" s="373">
        <v>136.6565</v>
      </c>
      <c r="G33" s="373">
        <v>134.2395</v>
      </c>
      <c r="H33" s="373">
        <v>86.369</v>
      </c>
      <c r="I33" s="373">
        <v>49.86139999999999</v>
      </c>
      <c r="J33" s="373">
        <v>84.7313</v>
      </c>
      <c r="K33" s="373">
        <v>40.493</v>
      </c>
      <c r="L33" s="373">
        <v>62.7962</v>
      </c>
      <c r="M33" s="373">
        <v>125.1794</v>
      </c>
      <c r="N33" s="373">
        <v>65.28920000000001</v>
      </c>
      <c r="O33" s="373">
        <v>45.1256</v>
      </c>
      <c r="P33" s="373">
        <v>69.2033</v>
      </c>
      <c r="Q33" s="373">
        <v>93.3059</v>
      </c>
      <c r="R33" s="373">
        <v>81.2396</v>
      </c>
      <c r="S33" s="373">
        <v>75.9847</v>
      </c>
      <c r="T33" s="373">
        <v>56.5762</v>
      </c>
      <c r="U33" s="373">
        <v>154.7765</v>
      </c>
    </row>
    <row r="34" spans="1:21" ht="15" customHeight="1">
      <c r="A34" s="136" t="s">
        <v>173</v>
      </c>
      <c r="B34" s="137" t="s">
        <v>174</v>
      </c>
      <c r="C34" s="138" t="s">
        <v>29</v>
      </c>
      <c r="D34" s="372">
        <v>68.82</v>
      </c>
      <c r="E34" s="373">
        <v>3.6302</v>
      </c>
      <c r="F34" s="373">
        <v>9.879999999999999</v>
      </c>
      <c r="G34" s="373">
        <v>0.6896</v>
      </c>
      <c r="H34" s="373">
        <v>3.61</v>
      </c>
      <c r="I34" s="373">
        <v>2.4835</v>
      </c>
      <c r="J34" s="373">
        <v>3.3512</v>
      </c>
      <c r="K34" s="373">
        <v>5.0139</v>
      </c>
      <c r="L34" s="373">
        <v>8.9855</v>
      </c>
      <c r="M34" s="373">
        <v>11.882</v>
      </c>
      <c r="N34" s="373">
        <v>3.1861</v>
      </c>
      <c r="O34" s="373">
        <v>3.0178</v>
      </c>
      <c r="P34" s="373">
        <v>0</v>
      </c>
      <c r="Q34" s="373">
        <v>2.3928</v>
      </c>
      <c r="R34" s="373">
        <v>2.12</v>
      </c>
      <c r="S34" s="373">
        <v>2.6091</v>
      </c>
      <c r="T34" s="373">
        <v>1.7002</v>
      </c>
      <c r="U34" s="373">
        <v>4.2681</v>
      </c>
    </row>
    <row r="35" spans="1:21" ht="15" customHeight="1">
      <c r="A35" s="136" t="s">
        <v>175</v>
      </c>
      <c r="B35" s="137" t="s">
        <v>176</v>
      </c>
      <c r="C35" s="138" t="s">
        <v>28</v>
      </c>
      <c r="D35" s="372">
        <v>1.9392999999999998</v>
      </c>
      <c r="E35" s="373">
        <v>0</v>
      </c>
      <c r="F35" s="373">
        <v>0</v>
      </c>
      <c r="G35" s="373">
        <v>0.8718</v>
      </c>
      <c r="H35" s="373">
        <v>0</v>
      </c>
      <c r="I35" s="373">
        <v>0.5709</v>
      </c>
      <c r="J35" s="373">
        <v>0</v>
      </c>
      <c r="K35" s="373">
        <v>0</v>
      </c>
      <c r="L35" s="373">
        <v>0</v>
      </c>
      <c r="M35" s="472">
        <v>0.0126</v>
      </c>
      <c r="N35" s="472">
        <v>0.0425</v>
      </c>
      <c r="O35" s="373">
        <v>0</v>
      </c>
      <c r="P35" s="373">
        <v>0.173</v>
      </c>
      <c r="Q35" s="373">
        <v>0</v>
      </c>
      <c r="R35" s="373">
        <v>0.0719</v>
      </c>
      <c r="S35" s="472">
        <v>0.0311</v>
      </c>
      <c r="T35" s="373">
        <v>0</v>
      </c>
      <c r="U35" s="373">
        <v>0.1655</v>
      </c>
    </row>
    <row r="36" spans="1:21" ht="15" customHeight="1">
      <c r="A36" s="136" t="s">
        <v>177</v>
      </c>
      <c r="B36" s="137" t="s">
        <v>178</v>
      </c>
      <c r="C36" s="138" t="s">
        <v>22</v>
      </c>
      <c r="D36" s="372">
        <v>82.02289999999999</v>
      </c>
      <c r="E36" s="373">
        <v>3.6735</v>
      </c>
      <c r="F36" s="373">
        <v>17.752299999999998</v>
      </c>
      <c r="G36" s="373">
        <v>0.3188</v>
      </c>
      <c r="H36" s="373">
        <v>12.87</v>
      </c>
      <c r="I36" s="373">
        <v>1.7097</v>
      </c>
      <c r="J36" s="373">
        <v>8.7805</v>
      </c>
      <c r="K36" s="373">
        <v>1.8181</v>
      </c>
      <c r="L36" s="373">
        <v>1.93</v>
      </c>
      <c r="M36" s="373">
        <v>12.3755</v>
      </c>
      <c r="N36" s="373">
        <v>3.2167</v>
      </c>
      <c r="O36" s="373">
        <v>1.739</v>
      </c>
      <c r="P36" s="373">
        <v>3.1915999999999998</v>
      </c>
      <c r="Q36" s="373">
        <v>5.8551</v>
      </c>
      <c r="R36" s="373">
        <v>1.7075999999999998</v>
      </c>
      <c r="S36" s="373">
        <v>1.8546</v>
      </c>
      <c r="T36" s="373">
        <v>2.9821999999999997</v>
      </c>
      <c r="U36" s="373">
        <v>0.2477</v>
      </c>
    </row>
    <row r="37" spans="1:21" ht="15" customHeight="1">
      <c r="A37" s="136" t="s">
        <v>179</v>
      </c>
      <c r="B37" s="137" t="s">
        <v>180</v>
      </c>
      <c r="C37" s="138" t="s">
        <v>27</v>
      </c>
      <c r="D37" s="372">
        <v>246.26180000000002</v>
      </c>
      <c r="E37" s="373">
        <v>17.3407</v>
      </c>
      <c r="F37" s="373">
        <v>20.5614</v>
      </c>
      <c r="G37" s="373">
        <v>4.1498</v>
      </c>
      <c r="H37" s="373">
        <v>24.1899</v>
      </c>
      <c r="I37" s="373">
        <v>5.6599</v>
      </c>
      <c r="J37" s="373">
        <v>20.1681</v>
      </c>
      <c r="K37" s="373">
        <v>4.3209</v>
      </c>
      <c r="L37" s="373">
        <v>12.9602</v>
      </c>
      <c r="M37" s="373">
        <v>21.3587</v>
      </c>
      <c r="N37" s="373">
        <v>8.9481</v>
      </c>
      <c r="O37" s="373">
        <v>1.2708</v>
      </c>
      <c r="P37" s="373">
        <v>25.2453</v>
      </c>
      <c r="Q37" s="373">
        <v>45.329699999999995</v>
      </c>
      <c r="R37" s="373">
        <v>12.8251</v>
      </c>
      <c r="S37" s="373">
        <v>1.9502</v>
      </c>
      <c r="T37" s="373">
        <v>11.0688</v>
      </c>
      <c r="U37" s="373">
        <v>8.9142</v>
      </c>
    </row>
    <row r="38" spans="1:21" ht="15" customHeight="1">
      <c r="A38" s="136" t="s">
        <v>181</v>
      </c>
      <c r="B38" s="137" t="s">
        <v>182</v>
      </c>
      <c r="C38" s="138" t="s">
        <v>183</v>
      </c>
      <c r="D38" s="372">
        <v>847.5788999999999</v>
      </c>
      <c r="E38" s="373">
        <v>0</v>
      </c>
      <c r="F38" s="373">
        <v>0</v>
      </c>
      <c r="G38" s="373">
        <v>0</v>
      </c>
      <c r="H38" s="373">
        <v>300.4199</v>
      </c>
      <c r="I38" s="373">
        <v>0</v>
      </c>
      <c r="J38" s="373">
        <v>0</v>
      </c>
      <c r="K38" s="373">
        <v>0</v>
      </c>
      <c r="L38" s="373">
        <v>1.4813</v>
      </c>
      <c r="M38" s="373">
        <v>0</v>
      </c>
      <c r="N38" s="373">
        <v>0</v>
      </c>
      <c r="O38" s="373">
        <v>0</v>
      </c>
      <c r="P38" s="373">
        <v>0</v>
      </c>
      <c r="Q38" s="373">
        <v>0</v>
      </c>
      <c r="R38" s="373">
        <v>0</v>
      </c>
      <c r="S38" s="373">
        <v>543.9154</v>
      </c>
      <c r="T38" s="373">
        <v>0</v>
      </c>
      <c r="U38" s="373">
        <v>1.7623</v>
      </c>
    </row>
    <row r="39" spans="1:21" ht="15" customHeight="1">
      <c r="A39" s="136" t="s">
        <v>184</v>
      </c>
      <c r="B39" s="137" t="s">
        <v>185</v>
      </c>
      <c r="C39" s="138" t="s">
        <v>186</v>
      </c>
      <c r="D39" s="372">
        <v>0</v>
      </c>
      <c r="E39" s="373">
        <v>0</v>
      </c>
      <c r="F39" s="373">
        <v>0</v>
      </c>
      <c r="G39" s="373">
        <v>0</v>
      </c>
      <c r="H39" s="373">
        <v>0</v>
      </c>
      <c r="I39" s="373">
        <v>0</v>
      </c>
      <c r="J39" s="373">
        <v>0</v>
      </c>
      <c r="K39" s="373">
        <v>0</v>
      </c>
      <c r="L39" s="373">
        <v>0</v>
      </c>
      <c r="M39" s="373">
        <v>0</v>
      </c>
      <c r="N39" s="373">
        <v>0</v>
      </c>
      <c r="O39" s="373">
        <v>0</v>
      </c>
      <c r="P39" s="373">
        <v>0</v>
      </c>
      <c r="Q39" s="373">
        <v>0</v>
      </c>
      <c r="R39" s="373">
        <v>0</v>
      </c>
      <c r="S39" s="373">
        <v>0</v>
      </c>
      <c r="T39" s="373">
        <v>0</v>
      </c>
      <c r="U39" s="373">
        <v>0</v>
      </c>
    </row>
    <row r="40" spans="1:21" s="56" customFormat="1" ht="15" customHeight="1">
      <c r="A40" s="133">
        <v>3</v>
      </c>
      <c r="B40" s="134" t="s">
        <v>187</v>
      </c>
      <c r="C40" s="135" t="s">
        <v>188</v>
      </c>
      <c r="D40" s="368">
        <v>0</v>
      </c>
      <c r="E40" s="369">
        <v>0</v>
      </c>
      <c r="F40" s="369">
        <v>0</v>
      </c>
      <c r="G40" s="369">
        <v>0</v>
      </c>
      <c r="H40" s="369">
        <v>0</v>
      </c>
      <c r="I40" s="369">
        <v>0</v>
      </c>
      <c r="J40" s="369">
        <v>0</v>
      </c>
      <c r="K40" s="369">
        <v>0</v>
      </c>
      <c r="L40" s="369">
        <v>0</v>
      </c>
      <c r="M40" s="369">
        <v>0</v>
      </c>
      <c r="N40" s="369">
        <v>0</v>
      </c>
      <c r="O40" s="369">
        <v>0</v>
      </c>
      <c r="P40" s="369">
        <v>0</v>
      </c>
      <c r="Q40" s="369">
        <v>0</v>
      </c>
      <c r="R40" s="369">
        <v>0</v>
      </c>
      <c r="S40" s="369">
        <v>0</v>
      </c>
      <c r="T40" s="369">
        <v>0</v>
      </c>
      <c r="U40" s="369">
        <v>0</v>
      </c>
    </row>
    <row r="41" spans="1:21" ht="15" customHeight="1">
      <c r="A41" s="136" t="s">
        <v>189</v>
      </c>
      <c r="B41" s="137" t="s">
        <v>190</v>
      </c>
      <c r="C41" s="138" t="s">
        <v>191</v>
      </c>
      <c r="D41" s="372">
        <v>0</v>
      </c>
      <c r="E41" s="373">
        <v>0</v>
      </c>
      <c r="F41" s="373">
        <v>0</v>
      </c>
      <c r="G41" s="373">
        <v>0</v>
      </c>
      <c r="H41" s="373">
        <v>0</v>
      </c>
      <c r="I41" s="373">
        <v>0</v>
      </c>
      <c r="J41" s="373">
        <v>0</v>
      </c>
      <c r="K41" s="373">
        <v>0</v>
      </c>
      <c r="L41" s="373">
        <v>0</v>
      </c>
      <c r="M41" s="373">
        <v>0</v>
      </c>
      <c r="N41" s="373">
        <v>0</v>
      </c>
      <c r="O41" s="373">
        <v>0</v>
      </c>
      <c r="P41" s="373">
        <v>0</v>
      </c>
      <c r="Q41" s="373">
        <v>0</v>
      </c>
      <c r="R41" s="373">
        <v>0</v>
      </c>
      <c r="S41" s="373">
        <v>0</v>
      </c>
      <c r="T41" s="373">
        <v>0</v>
      </c>
      <c r="U41" s="373">
        <v>0</v>
      </c>
    </row>
    <row r="42" spans="1:21" ht="15" customHeight="1">
      <c r="A42" s="136" t="s">
        <v>192</v>
      </c>
      <c r="B42" s="137" t="s">
        <v>193</v>
      </c>
      <c r="C42" s="138" t="s">
        <v>194</v>
      </c>
      <c r="D42" s="372">
        <v>0</v>
      </c>
      <c r="E42" s="373">
        <v>0</v>
      </c>
      <c r="F42" s="373">
        <v>0</v>
      </c>
      <c r="G42" s="373">
        <v>0</v>
      </c>
      <c r="H42" s="373">
        <v>0</v>
      </c>
      <c r="I42" s="373">
        <v>0</v>
      </c>
      <c r="J42" s="373">
        <v>0</v>
      </c>
      <c r="K42" s="373">
        <v>0</v>
      </c>
      <c r="L42" s="373">
        <v>0</v>
      </c>
      <c r="M42" s="373">
        <v>0</v>
      </c>
      <c r="N42" s="373">
        <v>0</v>
      </c>
      <c r="O42" s="373">
        <v>0</v>
      </c>
      <c r="P42" s="373">
        <v>0</v>
      </c>
      <c r="Q42" s="373">
        <v>0</v>
      </c>
      <c r="R42" s="373">
        <v>0</v>
      </c>
      <c r="S42" s="373">
        <v>0</v>
      </c>
      <c r="T42" s="373">
        <v>0</v>
      </c>
      <c r="U42" s="373">
        <v>0</v>
      </c>
    </row>
    <row r="43" spans="1:21" ht="15" customHeight="1">
      <c r="A43" s="136" t="s">
        <v>195</v>
      </c>
      <c r="B43" s="137" t="s">
        <v>196</v>
      </c>
      <c r="C43" s="138" t="s">
        <v>197</v>
      </c>
      <c r="D43" s="372">
        <v>0</v>
      </c>
      <c r="E43" s="373">
        <v>0</v>
      </c>
      <c r="F43" s="373">
        <v>0</v>
      </c>
      <c r="G43" s="373">
        <v>0</v>
      </c>
      <c r="H43" s="373">
        <v>0</v>
      </c>
      <c r="I43" s="373">
        <v>0</v>
      </c>
      <c r="J43" s="373">
        <v>0</v>
      </c>
      <c r="K43" s="373">
        <v>0</v>
      </c>
      <c r="L43" s="373">
        <v>0</v>
      </c>
      <c r="M43" s="373">
        <v>0</v>
      </c>
      <c r="N43" s="373">
        <v>0</v>
      </c>
      <c r="O43" s="373">
        <v>0</v>
      </c>
      <c r="P43" s="373">
        <v>0</v>
      </c>
      <c r="Q43" s="373">
        <v>0</v>
      </c>
      <c r="R43" s="373">
        <v>0</v>
      </c>
      <c r="S43" s="373">
        <v>0</v>
      </c>
      <c r="T43" s="373">
        <v>0</v>
      </c>
      <c r="U43" s="373">
        <v>0</v>
      </c>
    </row>
    <row r="44" spans="1:21" s="56" customFormat="1" ht="15" customHeight="1">
      <c r="A44" s="133" t="s">
        <v>253</v>
      </c>
      <c r="B44" s="134" t="s">
        <v>296</v>
      </c>
      <c r="C44" s="135" t="s">
        <v>255</v>
      </c>
      <c r="D44" s="368">
        <v>0</v>
      </c>
      <c r="E44" s="369">
        <v>0</v>
      </c>
      <c r="F44" s="369">
        <v>0</v>
      </c>
      <c r="G44" s="369">
        <v>0</v>
      </c>
      <c r="H44" s="369">
        <v>0</v>
      </c>
      <c r="I44" s="369">
        <v>0</v>
      </c>
      <c r="J44" s="369">
        <v>0</v>
      </c>
      <c r="K44" s="369">
        <v>0</v>
      </c>
      <c r="L44" s="369">
        <v>0</v>
      </c>
      <c r="M44" s="369">
        <v>0</v>
      </c>
      <c r="N44" s="369">
        <v>0</v>
      </c>
      <c r="O44" s="369">
        <v>0</v>
      </c>
      <c r="P44" s="369">
        <v>0</v>
      </c>
      <c r="Q44" s="369">
        <v>0</v>
      </c>
      <c r="R44" s="369">
        <v>0</v>
      </c>
      <c r="S44" s="369">
        <v>0</v>
      </c>
      <c r="T44" s="369">
        <v>0</v>
      </c>
      <c r="U44" s="369">
        <v>0</v>
      </c>
    </row>
    <row r="45" spans="1:21" ht="15" customHeight="1">
      <c r="A45" s="136">
        <v>1</v>
      </c>
      <c r="B45" s="137" t="s">
        <v>256</v>
      </c>
      <c r="C45" s="138" t="s">
        <v>257</v>
      </c>
      <c r="D45" s="372">
        <v>0</v>
      </c>
      <c r="E45" s="373">
        <v>0</v>
      </c>
      <c r="F45" s="373">
        <v>0</v>
      </c>
      <c r="G45" s="373">
        <v>0</v>
      </c>
      <c r="H45" s="373">
        <v>0</v>
      </c>
      <c r="I45" s="373">
        <v>0</v>
      </c>
      <c r="J45" s="373">
        <v>0</v>
      </c>
      <c r="K45" s="373">
        <v>0</v>
      </c>
      <c r="L45" s="373">
        <v>0</v>
      </c>
      <c r="M45" s="373">
        <v>0</v>
      </c>
      <c r="N45" s="373">
        <v>0</v>
      </c>
      <c r="O45" s="373">
        <v>0</v>
      </c>
      <c r="P45" s="373">
        <v>0</v>
      </c>
      <c r="Q45" s="373">
        <v>0</v>
      </c>
      <c r="R45" s="373">
        <v>0</v>
      </c>
      <c r="S45" s="373">
        <v>0</v>
      </c>
      <c r="T45" s="373">
        <v>0</v>
      </c>
      <c r="U45" s="373">
        <v>0</v>
      </c>
    </row>
    <row r="46" spans="1:21" ht="15" customHeight="1">
      <c r="A46" s="136">
        <v>2</v>
      </c>
      <c r="B46" s="137" t="s">
        <v>258</v>
      </c>
      <c r="C46" s="138" t="s">
        <v>259</v>
      </c>
      <c r="D46" s="372">
        <v>0</v>
      </c>
      <c r="E46" s="373">
        <v>0</v>
      </c>
      <c r="F46" s="373">
        <v>0</v>
      </c>
      <c r="G46" s="373">
        <v>0</v>
      </c>
      <c r="H46" s="373">
        <v>0</v>
      </c>
      <c r="I46" s="373">
        <v>0</v>
      </c>
      <c r="J46" s="373">
        <v>0</v>
      </c>
      <c r="K46" s="373">
        <v>0</v>
      </c>
      <c r="L46" s="373">
        <v>0</v>
      </c>
      <c r="M46" s="373">
        <v>0</v>
      </c>
      <c r="N46" s="373">
        <v>0</v>
      </c>
      <c r="O46" s="373">
        <v>0</v>
      </c>
      <c r="P46" s="373">
        <v>0</v>
      </c>
      <c r="Q46" s="373">
        <v>0</v>
      </c>
      <c r="R46" s="373">
        <v>0</v>
      </c>
      <c r="S46" s="373">
        <v>0</v>
      </c>
      <c r="T46" s="373">
        <v>0</v>
      </c>
      <c r="U46" s="373">
        <v>0</v>
      </c>
    </row>
    <row r="47" spans="1:21" ht="15" customHeight="1">
      <c r="A47" s="176">
        <v>3</v>
      </c>
      <c r="B47" s="177" t="s">
        <v>260</v>
      </c>
      <c r="C47" s="178" t="s">
        <v>261</v>
      </c>
      <c r="D47" s="374">
        <v>0</v>
      </c>
      <c r="E47" s="375">
        <v>0</v>
      </c>
      <c r="F47" s="375">
        <v>0</v>
      </c>
      <c r="G47" s="375">
        <v>0</v>
      </c>
      <c r="H47" s="375">
        <v>0</v>
      </c>
      <c r="I47" s="375">
        <v>0</v>
      </c>
      <c r="J47" s="375">
        <v>0</v>
      </c>
      <c r="K47" s="375">
        <v>0</v>
      </c>
      <c r="L47" s="375">
        <v>0</v>
      </c>
      <c r="M47" s="375">
        <v>0</v>
      </c>
      <c r="N47" s="375">
        <v>0</v>
      </c>
      <c r="O47" s="375">
        <v>0</v>
      </c>
      <c r="P47" s="375">
        <v>0</v>
      </c>
      <c r="Q47" s="375">
        <v>0</v>
      </c>
      <c r="R47" s="375">
        <v>0</v>
      </c>
      <c r="S47" s="375">
        <v>0</v>
      </c>
      <c r="T47" s="375">
        <v>0</v>
      </c>
      <c r="U47" s="375">
        <v>0</v>
      </c>
    </row>
    <row r="48" spans="1:21" ht="12.75" customHeight="1">
      <c r="A48" s="517" t="s">
        <v>484</v>
      </c>
      <c r="B48" s="517"/>
      <c r="C48" s="517"/>
      <c r="D48" s="517"/>
      <c r="E48" s="493"/>
      <c r="F48" s="493"/>
      <c r="G48" s="514"/>
      <c r="H48" s="514"/>
      <c r="I48" s="514"/>
      <c r="J48" s="514"/>
      <c r="K48" s="121"/>
      <c r="L48" s="493" t="s">
        <v>459</v>
      </c>
      <c r="M48" s="493"/>
      <c r="N48" s="493"/>
      <c r="O48" s="493"/>
      <c r="P48" s="493"/>
      <c r="Q48" s="493"/>
      <c r="R48" s="493"/>
      <c r="S48" s="493"/>
      <c r="T48" s="493"/>
      <c r="U48" s="493"/>
    </row>
    <row r="49" spans="1:22" s="56" customFormat="1" ht="12.75" customHeight="1">
      <c r="A49" s="225"/>
      <c r="B49" s="220" t="s">
        <v>474</v>
      </c>
      <c r="C49" s="225"/>
      <c r="D49" s="225"/>
      <c r="E49" s="490"/>
      <c r="F49" s="490"/>
      <c r="G49" s="511"/>
      <c r="H49" s="511"/>
      <c r="I49" s="511"/>
      <c r="J49" s="511"/>
      <c r="K49" s="232"/>
      <c r="L49" s="490" t="s">
        <v>444</v>
      </c>
      <c r="M49" s="490"/>
      <c r="N49" s="490"/>
      <c r="O49" s="490"/>
      <c r="P49" s="490"/>
      <c r="Q49" s="490"/>
      <c r="R49" s="490"/>
      <c r="S49" s="490"/>
      <c r="T49" s="490"/>
      <c r="U49" s="490"/>
      <c r="V49" s="233"/>
    </row>
    <row r="50" spans="1:22" s="56" customFormat="1" ht="12.75" customHeight="1">
      <c r="A50" s="490" t="s">
        <v>475</v>
      </c>
      <c r="B50" s="490"/>
      <c r="C50" s="490"/>
      <c r="D50" s="468"/>
      <c r="E50" s="490"/>
      <c r="F50" s="490"/>
      <c r="G50" s="490"/>
      <c r="H50" s="490"/>
      <c r="I50" s="490"/>
      <c r="J50" s="490"/>
      <c r="K50" s="225"/>
      <c r="L50" s="225"/>
      <c r="M50" s="225"/>
      <c r="N50" s="225"/>
      <c r="O50" s="225"/>
      <c r="P50" s="225"/>
      <c r="Q50" s="225"/>
      <c r="R50" s="225"/>
      <c r="S50" s="225"/>
      <c r="T50" s="225"/>
      <c r="U50" s="225"/>
      <c r="V50" s="234"/>
    </row>
    <row r="51" spans="1:4" s="56" customFormat="1" ht="102">
      <c r="A51" s="468"/>
      <c r="B51" s="590" t="s">
        <v>476</v>
      </c>
      <c r="C51" s="468"/>
      <c r="D51" s="468"/>
    </row>
    <row r="54" spans="5:21" ht="12.75" hidden="1">
      <c r="E54" s="7" t="s">
        <v>446</v>
      </c>
      <c r="F54" s="7" t="s">
        <v>446</v>
      </c>
      <c r="G54" s="7" t="s">
        <v>446</v>
      </c>
      <c r="H54" s="7" t="s">
        <v>446</v>
      </c>
      <c r="I54" s="7" t="s">
        <v>446</v>
      </c>
      <c r="J54" s="7" t="s">
        <v>446</v>
      </c>
      <c r="L54" s="7" t="s">
        <v>446</v>
      </c>
      <c r="M54" s="7" t="s">
        <v>446</v>
      </c>
      <c r="N54" s="7" t="s">
        <v>446</v>
      </c>
      <c r="P54" s="7" t="s">
        <v>446</v>
      </c>
      <c r="U54" s="7" t="s">
        <v>446</v>
      </c>
    </row>
    <row r="55" spans="9:20" ht="12.75" hidden="1">
      <c r="I55" s="7" t="s">
        <v>450</v>
      </c>
      <c r="K55" s="7" t="s">
        <v>447</v>
      </c>
      <c r="L55" s="7" t="s">
        <v>451</v>
      </c>
      <c r="O55" s="7" t="s">
        <v>448</v>
      </c>
      <c r="Q55" s="7" t="s">
        <v>449</v>
      </c>
      <c r="R55" s="7" t="s">
        <v>452</v>
      </c>
      <c r="S55" s="7" t="s">
        <v>453</v>
      </c>
      <c r="T55" s="7" t="s">
        <v>454</v>
      </c>
    </row>
    <row r="56" ht="12.75" hidden="1"/>
    <row r="58" ht="12.75">
      <c r="B58" s="8"/>
    </row>
  </sheetData>
  <sheetProtection/>
  <mergeCells count="21">
    <mergeCell ref="E49:F49"/>
    <mergeCell ref="G49:J49"/>
    <mergeCell ref="L49:U49"/>
    <mergeCell ref="A50:C50"/>
    <mergeCell ref="E50:F50"/>
    <mergeCell ref="G50:J50"/>
    <mergeCell ref="A6:A7"/>
    <mergeCell ref="B6:B7"/>
    <mergeCell ref="C6:C7"/>
    <mergeCell ref="D6:D7"/>
    <mergeCell ref="E6:U6"/>
    <mergeCell ref="E48:F48"/>
    <mergeCell ref="G48:J48"/>
    <mergeCell ref="L48:U48"/>
    <mergeCell ref="A48:D48"/>
    <mergeCell ref="D1:R1"/>
    <mergeCell ref="D2:R2"/>
    <mergeCell ref="D3:R3"/>
    <mergeCell ref="D4:R4"/>
    <mergeCell ref="S4:U4"/>
    <mergeCell ref="S5:U5"/>
  </mergeCells>
  <printOptions horizontalCentered="1"/>
  <pageMargins left="0.83" right="0.511811023622047" top="0.32" bottom="0.31496062992126" header="0.31496062992126" footer="0.31496062992126"/>
  <pageSetup horizontalDpi="600" verticalDpi="600" orientation="landscape" paperSize="8" scale="90"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2"/>
  <sheetViews>
    <sheetView zoomScale="80" zoomScaleNormal="80" workbookViewId="0" topLeftCell="A16">
      <selection activeCell="B47" sqref="B47"/>
    </sheetView>
  </sheetViews>
  <sheetFormatPr defaultColWidth="9.140625" defaultRowHeight="15.75" customHeight="1"/>
  <cols>
    <col min="1" max="1" width="6.421875" style="4" bestFit="1" customWidth="1"/>
    <col min="2" max="2" width="49.00390625" style="7" customWidth="1"/>
    <col min="3" max="3" width="8.00390625" style="46" customWidth="1"/>
    <col min="4" max="4" width="16.140625" style="7" customWidth="1"/>
    <col min="5" max="6" width="11.7109375" style="7" customWidth="1"/>
    <col min="7" max="7" width="12.8515625" style="7" customWidth="1"/>
    <col min="8" max="8" width="13.57421875" style="7" customWidth="1"/>
    <col min="9" max="9" width="11.7109375" style="7" customWidth="1"/>
    <col min="10" max="10" width="17.28125" style="7" customWidth="1"/>
    <col min="11" max="11" width="12.7109375" style="7" customWidth="1"/>
    <col min="12" max="12" width="13.28125" style="7" customWidth="1"/>
    <col min="13" max="13" width="12.8515625" style="7" customWidth="1"/>
    <col min="14" max="16384" width="9.140625" style="7" customWidth="1"/>
  </cols>
  <sheetData>
    <row r="1" spans="1:13" ht="17.25" customHeight="1">
      <c r="A1" s="388"/>
      <c r="B1" s="387"/>
      <c r="C1" s="387"/>
      <c r="D1" s="479" t="s">
        <v>33</v>
      </c>
      <c r="E1" s="479"/>
      <c r="F1" s="479"/>
      <c r="G1" s="479"/>
      <c r="H1" s="479"/>
      <c r="I1" s="479"/>
      <c r="J1" s="479"/>
      <c r="K1" s="246"/>
      <c r="L1" s="247" t="s">
        <v>307</v>
      </c>
      <c r="M1" s="388"/>
    </row>
    <row r="2" spans="1:13" ht="17.25" customHeight="1">
      <c r="A2" s="388"/>
      <c r="B2" s="387"/>
      <c r="C2" s="387"/>
      <c r="D2" s="480" t="s">
        <v>34</v>
      </c>
      <c r="E2" s="480"/>
      <c r="F2" s="480"/>
      <c r="G2" s="480"/>
      <c r="H2" s="480"/>
      <c r="I2" s="480"/>
      <c r="J2" s="480"/>
      <c r="K2" s="246"/>
      <c r="L2" s="247"/>
      <c r="M2" s="388"/>
    </row>
    <row r="3" spans="1:13" ht="17.25" customHeight="1">
      <c r="A3" s="388"/>
      <c r="B3" s="389" t="s">
        <v>223</v>
      </c>
      <c r="C3" s="387"/>
      <c r="D3" s="479" t="s">
        <v>297</v>
      </c>
      <c r="E3" s="479"/>
      <c r="F3" s="479"/>
      <c r="G3" s="479"/>
      <c r="H3" s="479"/>
      <c r="I3" s="479"/>
      <c r="J3" s="479"/>
      <c r="K3" s="479"/>
      <c r="L3" s="247" t="s">
        <v>441</v>
      </c>
      <c r="M3" s="247"/>
    </row>
    <row r="4" spans="1:13" ht="17.25" customHeight="1">
      <c r="A4" s="388"/>
      <c r="B4" s="246"/>
      <c r="C4" s="387"/>
      <c r="D4" s="479" t="s">
        <v>298</v>
      </c>
      <c r="E4" s="479"/>
      <c r="F4" s="479"/>
      <c r="G4" s="479"/>
      <c r="H4" s="479"/>
      <c r="I4" s="479"/>
      <c r="J4" s="479"/>
      <c r="K4" s="479"/>
      <c r="L4" s="247" t="s">
        <v>38</v>
      </c>
      <c r="M4" s="246"/>
    </row>
    <row r="5" spans="1:16" ht="17.25" customHeight="1">
      <c r="A5" s="388"/>
      <c r="B5" s="387"/>
      <c r="C5" s="387"/>
      <c r="D5" s="520" t="s">
        <v>461</v>
      </c>
      <c r="E5" s="520"/>
      <c r="F5" s="520"/>
      <c r="G5" s="520"/>
      <c r="H5" s="520"/>
      <c r="I5" s="520"/>
      <c r="J5" s="520"/>
      <c r="K5" s="391"/>
      <c r="L5" s="391"/>
      <c r="M5" s="246"/>
      <c r="P5" s="32"/>
    </row>
    <row r="6" spans="1:16" ht="12.75" customHeight="1">
      <c r="A6" s="388"/>
      <c r="B6" s="387"/>
      <c r="C6" s="246"/>
      <c r="D6" s="390"/>
      <c r="E6" s="390"/>
      <c r="F6" s="390"/>
      <c r="G6" s="390"/>
      <c r="H6" s="390"/>
      <c r="I6" s="390"/>
      <c r="J6" s="390"/>
      <c r="K6" s="521" t="s">
        <v>230</v>
      </c>
      <c r="L6" s="521"/>
      <c r="M6" s="521"/>
      <c r="P6" s="32"/>
    </row>
    <row r="7" spans="1:13" s="12" customFormat="1" ht="15.75" customHeight="1">
      <c r="A7" s="536" t="s">
        <v>39</v>
      </c>
      <c r="B7" s="536" t="s">
        <v>299</v>
      </c>
      <c r="C7" s="522" t="s">
        <v>41</v>
      </c>
      <c r="D7" s="524" t="s">
        <v>300</v>
      </c>
      <c r="E7" s="524"/>
      <c r="F7" s="524"/>
      <c r="G7" s="524"/>
      <c r="H7" s="524"/>
      <c r="I7" s="524"/>
      <c r="J7" s="524"/>
      <c r="K7" s="524"/>
      <c r="L7" s="524"/>
      <c r="M7" s="524"/>
    </row>
    <row r="8" spans="1:13" s="12" customFormat="1" ht="15.75" customHeight="1">
      <c r="A8" s="536" t="s">
        <v>199</v>
      </c>
      <c r="B8" s="536"/>
      <c r="C8" s="522"/>
      <c r="D8" s="518" t="s">
        <v>234</v>
      </c>
      <c r="E8" s="518" t="s">
        <v>235</v>
      </c>
      <c r="F8" s="518" t="s">
        <v>236</v>
      </c>
      <c r="G8" s="518"/>
      <c r="H8" s="518"/>
      <c r="I8" s="518"/>
      <c r="J8" s="518" t="s">
        <v>237</v>
      </c>
      <c r="K8" s="518"/>
      <c r="L8" s="518" t="s">
        <v>238</v>
      </c>
      <c r="M8" s="518" t="s">
        <v>239</v>
      </c>
    </row>
    <row r="9" spans="1:13" s="12" customFormat="1" ht="15.75" customHeight="1">
      <c r="A9" s="536"/>
      <c r="B9" s="536" t="s">
        <v>200</v>
      </c>
      <c r="C9" s="522"/>
      <c r="D9" s="518"/>
      <c r="E9" s="519"/>
      <c r="F9" s="518" t="s">
        <v>244</v>
      </c>
      <c r="G9" s="535" t="s">
        <v>301</v>
      </c>
      <c r="H9" s="535" t="s">
        <v>246</v>
      </c>
      <c r="I9" s="518" t="s">
        <v>302</v>
      </c>
      <c r="J9" s="518" t="s">
        <v>248</v>
      </c>
      <c r="K9" s="518" t="s">
        <v>249</v>
      </c>
      <c r="L9" s="519"/>
      <c r="M9" s="518"/>
    </row>
    <row r="10" spans="1:18" s="12" customFormat="1" ht="34.5" customHeight="1">
      <c r="A10" s="536"/>
      <c r="B10" s="536"/>
      <c r="C10" s="523"/>
      <c r="D10" s="518"/>
      <c r="E10" s="519"/>
      <c r="F10" s="519"/>
      <c r="G10" s="518"/>
      <c r="H10" s="518"/>
      <c r="I10" s="519"/>
      <c r="J10" s="518"/>
      <c r="K10" s="518"/>
      <c r="L10" s="519"/>
      <c r="M10" s="518"/>
      <c r="Q10" s="34"/>
      <c r="R10" s="34"/>
    </row>
    <row r="11" spans="1:96" s="36" customFormat="1" ht="15.75">
      <c r="A11" s="392" t="s">
        <v>201</v>
      </c>
      <c r="B11" s="392" t="s">
        <v>202</v>
      </c>
      <c r="C11" s="392" t="s">
        <v>203</v>
      </c>
      <c r="D11" s="392" t="s">
        <v>303</v>
      </c>
      <c r="E11" s="392" t="s">
        <v>285</v>
      </c>
      <c r="F11" s="392" t="s">
        <v>251</v>
      </c>
      <c r="G11" s="393">
        <v>-7</v>
      </c>
      <c r="H11" s="393">
        <v>-8</v>
      </c>
      <c r="I11" s="393">
        <v>-9</v>
      </c>
      <c r="J11" s="393">
        <v>-10</v>
      </c>
      <c r="K11" s="393">
        <v>-11</v>
      </c>
      <c r="L11" s="393">
        <v>-12</v>
      </c>
      <c r="M11" s="393">
        <v>-13</v>
      </c>
      <c r="N11" s="13"/>
      <c r="O11" s="35"/>
      <c r="P11" s="35"/>
      <c r="Q11" s="34"/>
      <c r="R11" s="34"/>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row>
    <row r="12" spans="1:18" s="352" customFormat="1" ht="15" customHeight="1">
      <c r="A12" s="394"/>
      <c r="B12" s="395" t="s">
        <v>304</v>
      </c>
      <c r="C12" s="396"/>
      <c r="D12" s="597">
        <v>0.11</v>
      </c>
      <c r="E12" s="597">
        <v>0</v>
      </c>
      <c r="F12" s="597">
        <v>0</v>
      </c>
      <c r="G12" s="597">
        <v>0</v>
      </c>
      <c r="H12" s="597">
        <v>0.11</v>
      </c>
      <c r="I12" s="597">
        <v>0</v>
      </c>
      <c r="J12" s="597">
        <v>0</v>
      </c>
      <c r="K12" s="597">
        <v>0</v>
      </c>
      <c r="L12" s="597">
        <v>0</v>
      </c>
      <c r="M12" s="597">
        <v>0</v>
      </c>
      <c r="N12" s="351"/>
      <c r="Q12" s="353"/>
      <c r="R12" s="354"/>
    </row>
    <row r="13" spans="1:18" s="356" customFormat="1" ht="15" customHeight="1">
      <c r="A13" s="397">
        <v>1</v>
      </c>
      <c r="B13" s="398" t="s">
        <v>46</v>
      </c>
      <c r="C13" s="399" t="s">
        <v>47</v>
      </c>
      <c r="D13" s="598">
        <v>0</v>
      </c>
      <c r="E13" s="598">
        <v>0</v>
      </c>
      <c r="F13" s="598">
        <v>0</v>
      </c>
      <c r="G13" s="598">
        <v>0</v>
      </c>
      <c r="H13" s="598">
        <v>0</v>
      </c>
      <c r="I13" s="598">
        <v>0</v>
      </c>
      <c r="J13" s="598">
        <v>0</v>
      </c>
      <c r="K13" s="598">
        <v>0</v>
      </c>
      <c r="L13" s="598">
        <v>0</v>
      </c>
      <c r="M13" s="598">
        <v>0</v>
      </c>
      <c r="N13" s="355"/>
      <c r="Q13" s="357"/>
      <c r="R13" s="358"/>
    </row>
    <row r="14" spans="1:14" s="356" customFormat="1" ht="15" customHeight="1">
      <c r="A14" s="400" t="s">
        <v>48</v>
      </c>
      <c r="B14" s="401" t="s">
        <v>49</v>
      </c>
      <c r="C14" s="402" t="s">
        <v>50</v>
      </c>
      <c r="D14" s="598">
        <v>0</v>
      </c>
      <c r="E14" s="598">
        <v>0</v>
      </c>
      <c r="F14" s="598">
        <v>0</v>
      </c>
      <c r="G14" s="598">
        <v>0</v>
      </c>
      <c r="H14" s="598">
        <v>0</v>
      </c>
      <c r="I14" s="598">
        <v>0</v>
      </c>
      <c r="J14" s="598">
        <v>0</v>
      </c>
      <c r="K14" s="598">
        <v>0</v>
      </c>
      <c r="L14" s="598">
        <v>0</v>
      </c>
      <c r="M14" s="598">
        <v>0</v>
      </c>
      <c r="N14" s="355"/>
    </row>
    <row r="15" spans="1:14" s="40" customFormat="1" ht="15" customHeight="1">
      <c r="A15" s="403" t="s">
        <v>51</v>
      </c>
      <c r="B15" s="404" t="s">
        <v>52</v>
      </c>
      <c r="C15" s="405" t="s">
        <v>53</v>
      </c>
      <c r="D15" s="599">
        <v>0</v>
      </c>
      <c r="E15" s="599">
        <v>0</v>
      </c>
      <c r="F15" s="599">
        <v>0</v>
      </c>
      <c r="G15" s="599">
        <v>0</v>
      </c>
      <c r="H15" s="599">
        <v>0</v>
      </c>
      <c r="I15" s="599">
        <v>0</v>
      </c>
      <c r="J15" s="599">
        <v>0</v>
      </c>
      <c r="K15" s="599">
        <v>0</v>
      </c>
      <c r="L15" s="599">
        <v>0</v>
      </c>
      <c r="M15" s="599">
        <v>0</v>
      </c>
      <c r="N15" s="39"/>
    </row>
    <row r="16" spans="1:25" s="40" customFormat="1" ht="15" customHeight="1">
      <c r="A16" s="403" t="s">
        <v>54</v>
      </c>
      <c r="B16" s="404" t="s">
        <v>55</v>
      </c>
      <c r="C16" s="405" t="s">
        <v>56</v>
      </c>
      <c r="D16" s="599">
        <v>0</v>
      </c>
      <c r="E16" s="599">
        <v>0</v>
      </c>
      <c r="F16" s="599">
        <v>0</v>
      </c>
      <c r="G16" s="599">
        <v>0</v>
      </c>
      <c r="H16" s="599">
        <v>0</v>
      </c>
      <c r="I16" s="599">
        <v>0</v>
      </c>
      <c r="J16" s="599">
        <v>0</v>
      </c>
      <c r="K16" s="599">
        <v>0</v>
      </c>
      <c r="L16" s="599">
        <v>0</v>
      </c>
      <c r="M16" s="599">
        <v>0</v>
      </c>
      <c r="N16" s="39"/>
      <c r="P16" s="526"/>
      <c r="Q16" s="526"/>
      <c r="R16" s="526"/>
      <c r="S16" s="526"/>
      <c r="T16" s="526"/>
      <c r="U16" s="526"/>
      <c r="V16" s="526"/>
      <c r="W16" s="526"/>
      <c r="X16" s="526"/>
      <c r="Y16" s="526"/>
    </row>
    <row r="17" spans="1:14" s="40" customFormat="1" ht="15" customHeight="1">
      <c r="A17" s="403" t="s">
        <v>65</v>
      </c>
      <c r="B17" s="404" t="s">
        <v>66</v>
      </c>
      <c r="C17" s="405" t="s">
        <v>67</v>
      </c>
      <c r="D17" s="599">
        <v>0</v>
      </c>
      <c r="E17" s="599">
        <v>0</v>
      </c>
      <c r="F17" s="599">
        <v>0</v>
      </c>
      <c r="G17" s="599">
        <v>0</v>
      </c>
      <c r="H17" s="599">
        <v>0</v>
      </c>
      <c r="I17" s="599">
        <v>0</v>
      </c>
      <c r="J17" s="599">
        <v>0</v>
      </c>
      <c r="K17" s="599">
        <v>0</v>
      </c>
      <c r="L17" s="599">
        <v>0</v>
      </c>
      <c r="M17" s="599">
        <v>0</v>
      </c>
      <c r="N17" s="39"/>
    </row>
    <row r="18" spans="1:14" s="40" customFormat="1" ht="15" customHeight="1">
      <c r="A18" s="403" t="s">
        <v>68</v>
      </c>
      <c r="B18" s="404" t="s">
        <v>69</v>
      </c>
      <c r="C18" s="405" t="s">
        <v>8</v>
      </c>
      <c r="D18" s="599">
        <v>0</v>
      </c>
      <c r="E18" s="599">
        <v>0</v>
      </c>
      <c r="F18" s="599">
        <v>0</v>
      </c>
      <c r="G18" s="599">
        <v>0</v>
      </c>
      <c r="H18" s="599">
        <v>0</v>
      </c>
      <c r="I18" s="599">
        <v>0</v>
      </c>
      <c r="J18" s="599">
        <v>0</v>
      </c>
      <c r="K18" s="599">
        <v>0</v>
      </c>
      <c r="L18" s="599">
        <v>0</v>
      </c>
      <c r="M18" s="599">
        <v>0</v>
      </c>
      <c r="N18" s="39"/>
    </row>
    <row r="19" spans="1:14" s="356" customFormat="1" ht="15" customHeight="1">
      <c r="A19" s="400" t="s">
        <v>70</v>
      </c>
      <c r="B19" s="401" t="s">
        <v>71</v>
      </c>
      <c r="C19" s="402" t="s">
        <v>72</v>
      </c>
      <c r="D19" s="598">
        <v>0</v>
      </c>
      <c r="E19" s="598">
        <v>0</v>
      </c>
      <c r="F19" s="598">
        <v>0</v>
      </c>
      <c r="G19" s="598">
        <v>0</v>
      </c>
      <c r="H19" s="598">
        <v>0</v>
      </c>
      <c r="I19" s="598">
        <v>0</v>
      </c>
      <c r="J19" s="598">
        <v>0</v>
      </c>
      <c r="K19" s="598">
        <v>0</v>
      </c>
      <c r="L19" s="598">
        <v>0</v>
      </c>
      <c r="M19" s="598">
        <v>0</v>
      </c>
      <c r="N19" s="355"/>
    </row>
    <row r="20" spans="1:14" s="40" customFormat="1" ht="15" customHeight="1">
      <c r="A20" s="403" t="s">
        <v>73</v>
      </c>
      <c r="B20" s="404" t="s">
        <v>74</v>
      </c>
      <c r="C20" s="405" t="s">
        <v>75</v>
      </c>
      <c r="D20" s="599">
        <v>0</v>
      </c>
      <c r="E20" s="599">
        <v>0</v>
      </c>
      <c r="F20" s="599">
        <v>0</v>
      </c>
      <c r="G20" s="599">
        <v>0</v>
      </c>
      <c r="H20" s="599">
        <v>0</v>
      </c>
      <c r="I20" s="599">
        <v>0</v>
      </c>
      <c r="J20" s="599">
        <v>0</v>
      </c>
      <c r="K20" s="599">
        <v>0</v>
      </c>
      <c r="L20" s="599">
        <v>0</v>
      </c>
      <c r="M20" s="599">
        <v>0</v>
      </c>
      <c r="N20" s="39"/>
    </row>
    <row r="21" spans="1:14" s="40" customFormat="1" ht="15" customHeight="1">
      <c r="A21" s="403" t="s">
        <v>76</v>
      </c>
      <c r="B21" s="404" t="s">
        <v>77</v>
      </c>
      <c r="C21" s="405" t="s">
        <v>78</v>
      </c>
      <c r="D21" s="599">
        <v>0</v>
      </c>
      <c r="E21" s="599">
        <v>0</v>
      </c>
      <c r="F21" s="599">
        <v>0</v>
      </c>
      <c r="G21" s="599">
        <v>0</v>
      </c>
      <c r="H21" s="599">
        <v>0</v>
      </c>
      <c r="I21" s="599">
        <v>0</v>
      </c>
      <c r="J21" s="599">
        <v>0</v>
      </c>
      <c r="K21" s="599">
        <v>0</v>
      </c>
      <c r="L21" s="599">
        <v>0</v>
      </c>
      <c r="M21" s="599">
        <v>0</v>
      </c>
      <c r="N21" s="39"/>
    </row>
    <row r="22" spans="1:14" s="40" customFormat="1" ht="15" customHeight="1">
      <c r="A22" s="403" t="s">
        <v>79</v>
      </c>
      <c r="B22" s="404" t="s">
        <v>80</v>
      </c>
      <c r="C22" s="405" t="s">
        <v>81</v>
      </c>
      <c r="D22" s="599">
        <v>0</v>
      </c>
      <c r="E22" s="599">
        <v>0</v>
      </c>
      <c r="F22" s="599">
        <v>0</v>
      </c>
      <c r="G22" s="599">
        <v>0</v>
      </c>
      <c r="H22" s="599">
        <v>0</v>
      </c>
      <c r="I22" s="599">
        <v>0</v>
      </c>
      <c r="J22" s="599">
        <v>0</v>
      </c>
      <c r="K22" s="599">
        <v>0</v>
      </c>
      <c r="L22" s="599">
        <v>0</v>
      </c>
      <c r="M22" s="599">
        <v>0</v>
      </c>
      <c r="N22" s="39"/>
    </row>
    <row r="23" spans="1:14" s="356" customFormat="1" ht="15" customHeight="1">
      <c r="A23" s="400" t="s">
        <v>82</v>
      </c>
      <c r="B23" s="401" t="s">
        <v>83</v>
      </c>
      <c r="C23" s="402" t="s">
        <v>23</v>
      </c>
      <c r="D23" s="598">
        <v>0</v>
      </c>
      <c r="E23" s="598">
        <v>0</v>
      </c>
      <c r="F23" s="598">
        <v>0</v>
      </c>
      <c r="G23" s="598">
        <v>0</v>
      </c>
      <c r="H23" s="598">
        <v>0</v>
      </c>
      <c r="I23" s="598">
        <v>0</v>
      </c>
      <c r="J23" s="598">
        <v>0</v>
      </c>
      <c r="K23" s="598">
        <v>0</v>
      </c>
      <c r="L23" s="598">
        <v>0</v>
      </c>
      <c r="M23" s="598">
        <v>0</v>
      </c>
      <c r="N23" s="355"/>
    </row>
    <row r="24" spans="1:14" s="356" customFormat="1" ht="15" customHeight="1">
      <c r="A24" s="400" t="s">
        <v>84</v>
      </c>
      <c r="B24" s="401" t="s">
        <v>85</v>
      </c>
      <c r="C24" s="402" t="s">
        <v>86</v>
      </c>
      <c r="D24" s="598">
        <v>0</v>
      </c>
      <c r="E24" s="598">
        <v>0</v>
      </c>
      <c r="F24" s="598">
        <v>0</v>
      </c>
      <c r="G24" s="598">
        <v>0</v>
      </c>
      <c r="H24" s="598">
        <v>0</v>
      </c>
      <c r="I24" s="598">
        <v>0</v>
      </c>
      <c r="J24" s="598">
        <v>0</v>
      </c>
      <c r="K24" s="598">
        <v>0</v>
      </c>
      <c r="L24" s="598">
        <v>0</v>
      </c>
      <c r="M24" s="598">
        <v>0</v>
      </c>
      <c r="N24" s="355"/>
    </row>
    <row r="25" spans="1:14" s="356" customFormat="1" ht="15" customHeight="1">
      <c r="A25" s="400" t="s">
        <v>87</v>
      </c>
      <c r="B25" s="401" t="s">
        <v>88</v>
      </c>
      <c r="C25" s="402" t="s">
        <v>5</v>
      </c>
      <c r="D25" s="598">
        <v>0</v>
      </c>
      <c r="E25" s="598">
        <v>0</v>
      </c>
      <c r="F25" s="598">
        <v>0</v>
      </c>
      <c r="G25" s="598">
        <v>0</v>
      </c>
      <c r="H25" s="598">
        <v>0</v>
      </c>
      <c r="I25" s="598">
        <v>0</v>
      </c>
      <c r="J25" s="598">
        <v>0</v>
      </c>
      <c r="K25" s="598">
        <v>0</v>
      </c>
      <c r="L25" s="598">
        <v>0</v>
      </c>
      <c r="M25" s="598">
        <v>0</v>
      </c>
      <c r="N25" s="355"/>
    </row>
    <row r="26" spans="1:14" s="360" customFormat="1" ht="15" customHeight="1">
      <c r="A26" s="397">
        <v>2</v>
      </c>
      <c r="B26" s="398" t="s">
        <v>89</v>
      </c>
      <c r="C26" s="399" t="s">
        <v>90</v>
      </c>
      <c r="D26" s="600">
        <v>0.11</v>
      </c>
      <c r="E26" s="600">
        <v>0</v>
      </c>
      <c r="F26" s="600">
        <v>0</v>
      </c>
      <c r="G26" s="600">
        <v>0</v>
      </c>
      <c r="H26" s="600">
        <v>0.11</v>
      </c>
      <c r="I26" s="600">
        <v>0</v>
      </c>
      <c r="J26" s="600">
        <v>0</v>
      </c>
      <c r="K26" s="600">
        <v>0</v>
      </c>
      <c r="L26" s="600">
        <v>0</v>
      </c>
      <c r="M26" s="600">
        <v>0</v>
      </c>
      <c r="N26" s="359"/>
    </row>
    <row r="27" spans="1:25" s="360" customFormat="1" ht="15" customHeight="1">
      <c r="A27" s="397" t="s">
        <v>91</v>
      </c>
      <c r="B27" s="398" t="s">
        <v>32</v>
      </c>
      <c r="C27" s="399" t="s">
        <v>92</v>
      </c>
      <c r="D27" s="600">
        <v>0</v>
      </c>
      <c r="E27" s="600">
        <v>0</v>
      </c>
      <c r="F27" s="600">
        <v>0</v>
      </c>
      <c r="G27" s="600">
        <v>0</v>
      </c>
      <c r="H27" s="600">
        <v>0</v>
      </c>
      <c r="I27" s="600">
        <v>0</v>
      </c>
      <c r="J27" s="600">
        <v>0</v>
      </c>
      <c r="K27" s="600">
        <v>0</v>
      </c>
      <c r="L27" s="600">
        <v>0</v>
      </c>
      <c r="M27" s="600">
        <v>0</v>
      </c>
      <c r="N27" s="359"/>
      <c r="P27" s="526"/>
      <c r="Q27" s="526"/>
      <c r="R27" s="526"/>
      <c r="S27" s="526"/>
      <c r="T27" s="526"/>
      <c r="U27" s="526"/>
      <c r="V27" s="526"/>
      <c r="W27" s="526"/>
      <c r="X27" s="526"/>
      <c r="Y27" s="526"/>
    </row>
    <row r="28" spans="1:25" s="40" customFormat="1" ht="15" customHeight="1">
      <c r="A28" s="403" t="s">
        <v>93</v>
      </c>
      <c r="B28" s="404" t="s">
        <v>94</v>
      </c>
      <c r="C28" s="405" t="s">
        <v>24</v>
      </c>
      <c r="D28" s="599">
        <v>0</v>
      </c>
      <c r="E28" s="599">
        <v>0</v>
      </c>
      <c r="F28" s="599">
        <v>0</v>
      </c>
      <c r="G28" s="599">
        <v>0</v>
      </c>
      <c r="H28" s="599">
        <v>0</v>
      </c>
      <c r="I28" s="599">
        <v>0</v>
      </c>
      <c r="J28" s="599">
        <v>0</v>
      </c>
      <c r="K28" s="599">
        <v>0</v>
      </c>
      <c r="L28" s="599">
        <v>0</v>
      </c>
      <c r="M28" s="599">
        <v>0</v>
      </c>
      <c r="N28" s="39"/>
      <c r="P28" s="530"/>
      <c r="Q28" s="530"/>
      <c r="R28" s="530"/>
      <c r="S28" s="530"/>
      <c r="T28" s="530"/>
      <c r="U28" s="530"/>
      <c r="V28" s="530"/>
      <c r="W28" s="530"/>
      <c r="X28" s="530"/>
      <c r="Y28" s="530"/>
    </row>
    <row r="29" spans="1:25" s="38" customFormat="1" ht="15" customHeight="1">
      <c r="A29" s="403" t="s">
        <v>95</v>
      </c>
      <c r="B29" s="404" t="s">
        <v>96</v>
      </c>
      <c r="C29" s="405" t="s">
        <v>97</v>
      </c>
      <c r="D29" s="599">
        <v>0</v>
      </c>
      <c r="E29" s="599">
        <v>0</v>
      </c>
      <c r="F29" s="599">
        <v>0</v>
      </c>
      <c r="G29" s="599">
        <v>0</v>
      </c>
      <c r="H29" s="599">
        <v>0</v>
      </c>
      <c r="I29" s="599">
        <v>0</v>
      </c>
      <c r="J29" s="599">
        <v>0</v>
      </c>
      <c r="K29" s="599">
        <v>0</v>
      </c>
      <c r="L29" s="599">
        <v>0</v>
      </c>
      <c r="M29" s="599">
        <v>0</v>
      </c>
      <c r="N29" s="37"/>
      <c r="P29" s="525"/>
      <c r="Q29" s="525"/>
      <c r="R29" s="525"/>
      <c r="S29" s="525"/>
      <c r="T29" s="525"/>
      <c r="U29" s="525"/>
      <c r="V29" s="525"/>
      <c r="W29" s="525"/>
      <c r="X29" s="525"/>
      <c r="Y29" s="525"/>
    </row>
    <row r="30" spans="1:25" s="360" customFormat="1" ht="15" customHeight="1">
      <c r="A30" s="397" t="s">
        <v>98</v>
      </c>
      <c r="B30" s="398" t="s">
        <v>99</v>
      </c>
      <c r="C30" s="399" t="s">
        <v>100</v>
      </c>
      <c r="D30" s="600">
        <v>0.11</v>
      </c>
      <c r="E30" s="600">
        <v>0</v>
      </c>
      <c r="F30" s="600">
        <v>0</v>
      </c>
      <c r="G30" s="600">
        <v>0</v>
      </c>
      <c r="H30" s="600">
        <v>0.11</v>
      </c>
      <c r="I30" s="600">
        <v>0</v>
      </c>
      <c r="J30" s="600">
        <v>0</v>
      </c>
      <c r="K30" s="600">
        <v>0</v>
      </c>
      <c r="L30" s="600">
        <v>0</v>
      </c>
      <c r="M30" s="600">
        <v>0</v>
      </c>
      <c r="N30" s="359"/>
      <c r="P30" s="526"/>
      <c r="Q30" s="526"/>
      <c r="R30" s="526"/>
      <c r="S30" s="526"/>
      <c r="T30" s="526"/>
      <c r="U30" s="526"/>
      <c r="V30" s="526"/>
      <c r="W30" s="526"/>
      <c r="X30" s="526"/>
      <c r="Y30" s="526"/>
    </row>
    <row r="31" spans="1:25" s="40" customFormat="1" ht="15" customHeight="1">
      <c r="A31" s="403" t="s">
        <v>101</v>
      </c>
      <c r="B31" s="404" t="s">
        <v>102</v>
      </c>
      <c r="C31" s="405" t="s">
        <v>30</v>
      </c>
      <c r="D31" s="599">
        <v>0</v>
      </c>
      <c r="E31" s="599">
        <v>0</v>
      </c>
      <c r="F31" s="599">
        <v>0</v>
      </c>
      <c r="G31" s="599">
        <v>0</v>
      </c>
      <c r="H31" s="599">
        <v>0</v>
      </c>
      <c r="I31" s="599">
        <v>0</v>
      </c>
      <c r="J31" s="599">
        <v>0</v>
      </c>
      <c r="K31" s="599">
        <v>0</v>
      </c>
      <c r="L31" s="599">
        <v>0</v>
      </c>
      <c r="M31" s="599">
        <v>0</v>
      </c>
      <c r="N31" s="39"/>
      <c r="P31" s="527"/>
      <c r="Q31" s="527"/>
      <c r="R31" s="527"/>
      <c r="S31" s="527"/>
      <c r="T31" s="527"/>
      <c r="U31" s="527"/>
      <c r="V31" s="527"/>
      <c r="W31" s="527"/>
      <c r="X31" s="527"/>
      <c r="Y31" s="527"/>
    </row>
    <row r="32" spans="1:14" s="40" customFormat="1" ht="15" customHeight="1">
      <c r="A32" s="403" t="s">
        <v>103</v>
      </c>
      <c r="B32" s="404" t="s">
        <v>104</v>
      </c>
      <c r="C32" s="405" t="s">
        <v>105</v>
      </c>
      <c r="D32" s="599">
        <v>0</v>
      </c>
      <c r="E32" s="599">
        <v>0</v>
      </c>
      <c r="F32" s="599">
        <v>0</v>
      </c>
      <c r="G32" s="599">
        <v>0</v>
      </c>
      <c r="H32" s="599">
        <v>0</v>
      </c>
      <c r="I32" s="599">
        <v>0</v>
      </c>
      <c r="J32" s="599">
        <v>0</v>
      </c>
      <c r="K32" s="599">
        <v>0</v>
      </c>
      <c r="L32" s="599">
        <v>0</v>
      </c>
      <c r="M32" s="599">
        <v>0</v>
      </c>
      <c r="N32" s="39"/>
    </row>
    <row r="33" spans="1:14" s="40" customFormat="1" ht="15" customHeight="1">
      <c r="A33" s="403" t="s">
        <v>106</v>
      </c>
      <c r="B33" s="404" t="s">
        <v>107</v>
      </c>
      <c r="C33" s="405" t="s">
        <v>108</v>
      </c>
      <c r="D33" s="599">
        <v>0</v>
      </c>
      <c r="E33" s="599">
        <v>0</v>
      </c>
      <c r="F33" s="599">
        <v>0</v>
      </c>
      <c r="G33" s="599">
        <v>0</v>
      </c>
      <c r="H33" s="599">
        <v>0</v>
      </c>
      <c r="I33" s="599">
        <v>0</v>
      </c>
      <c r="J33" s="599">
        <v>0</v>
      </c>
      <c r="K33" s="599">
        <v>0</v>
      </c>
      <c r="L33" s="599">
        <v>0</v>
      </c>
      <c r="M33" s="599">
        <v>0</v>
      </c>
      <c r="N33" s="39"/>
    </row>
    <row r="34" spans="1:14" s="40" customFormat="1" ht="15" customHeight="1">
      <c r="A34" s="403" t="s">
        <v>109</v>
      </c>
      <c r="B34" s="404" t="s">
        <v>110</v>
      </c>
      <c r="C34" s="405" t="s">
        <v>111</v>
      </c>
      <c r="D34" s="599">
        <v>0.11</v>
      </c>
      <c r="E34" s="599">
        <v>0</v>
      </c>
      <c r="F34" s="599">
        <v>0</v>
      </c>
      <c r="G34" s="599">
        <v>0</v>
      </c>
      <c r="H34" s="599">
        <v>0.11</v>
      </c>
      <c r="I34" s="599">
        <v>0</v>
      </c>
      <c r="J34" s="599">
        <v>0</v>
      </c>
      <c r="K34" s="599">
        <v>0</v>
      </c>
      <c r="L34" s="599">
        <v>0</v>
      </c>
      <c r="M34" s="599">
        <v>0</v>
      </c>
      <c r="N34" s="39"/>
    </row>
    <row r="35" spans="1:14" s="40" customFormat="1" ht="15" customHeight="1">
      <c r="A35" s="403" t="s">
        <v>135</v>
      </c>
      <c r="B35" s="404" t="s">
        <v>136</v>
      </c>
      <c r="C35" s="405" t="s">
        <v>137</v>
      </c>
      <c r="D35" s="599">
        <v>0</v>
      </c>
      <c r="E35" s="599">
        <v>0</v>
      </c>
      <c r="F35" s="599">
        <v>0</v>
      </c>
      <c r="G35" s="599">
        <v>0</v>
      </c>
      <c r="H35" s="599">
        <v>0</v>
      </c>
      <c r="I35" s="599">
        <v>0</v>
      </c>
      <c r="J35" s="599">
        <v>0</v>
      </c>
      <c r="K35" s="599">
        <v>0</v>
      </c>
      <c r="L35" s="599">
        <v>0</v>
      </c>
      <c r="M35" s="599">
        <v>0</v>
      </c>
      <c r="N35" s="39"/>
    </row>
    <row r="36" spans="1:14" s="40" customFormat="1" ht="15" customHeight="1">
      <c r="A36" s="403" t="s">
        <v>143</v>
      </c>
      <c r="B36" s="404" t="s">
        <v>144</v>
      </c>
      <c r="C36" s="405" t="s">
        <v>145</v>
      </c>
      <c r="D36" s="599">
        <v>0</v>
      </c>
      <c r="E36" s="599">
        <v>0</v>
      </c>
      <c r="F36" s="599">
        <v>0</v>
      </c>
      <c r="G36" s="599">
        <v>0</v>
      </c>
      <c r="H36" s="599">
        <v>0</v>
      </c>
      <c r="I36" s="599">
        <v>0</v>
      </c>
      <c r="J36" s="599">
        <v>0</v>
      </c>
      <c r="K36" s="599">
        <v>0</v>
      </c>
      <c r="L36" s="599">
        <v>0</v>
      </c>
      <c r="M36" s="599">
        <v>0</v>
      </c>
      <c r="N36" s="39"/>
    </row>
    <row r="37" spans="1:14" s="40" customFormat="1" ht="15" customHeight="1">
      <c r="A37" s="403" t="s">
        <v>173</v>
      </c>
      <c r="B37" s="404" t="s">
        <v>174</v>
      </c>
      <c r="C37" s="405" t="s">
        <v>29</v>
      </c>
      <c r="D37" s="599">
        <v>0</v>
      </c>
      <c r="E37" s="599">
        <v>0</v>
      </c>
      <c r="F37" s="599">
        <v>0</v>
      </c>
      <c r="G37" s="599">
        <v>0</v>
      </c>
      <c r="H37" s="599">
        <v>0</v>
      </c>
      <c r="I37" s="599">
        <v>0</v>
      </c>
      <c r="J37" s="599">
        <v>0</v>
      </c>
      <c r="K37" s="599">
        <v>0</v>
      </c>
      <c r="L37" s="599">
        <v>0</v>
      </c>
      <c r="M37" s="599">
        <v>0</v>
      </c>
      <c r="N37" s="39"/>
    </row>
    <row r="38" spans="1:14" s="40" customFormat="1" ht="15" customHeight="1">
      <c r="A38" s="403" t="s">
        <v>175</v>
      </c>
      <c r="B38" s="404" t="s">
        <v>176</v>
      </c>
      <c r="C38" s="405" t="s">
        <v>28</v>
      </c>
      <c r="D38" s="599">
        <v>0</v>
      </c>
      <c r="E38" s="599">
        <v>0</v>
      </c>
      <c r="F38" s="599">
        <v>0</v>
      </c>
      <c r="G38" s="599">
        <v>0</v>
      </c>
      <c r="H38" s="599">
        <v>0</v>
      </c>
      <c r="I38" s="599">
        <v>0</v>
      </c>
      <c r="J38" s="599">
        <v>0</v>
      </c>
      <c r="K38" s="599">
        <v>0</v>
      </c>
      <c r="L38" s="599">
        <v>0</v>
      </c>
      <c r="M38" s="599">
        <v>0</v>
      </c>
      <c r="N38" s="39"/>
    </row>
    <row r="39" spans="1:14" s="40" customFormat="1" ht="15" customHeight="1">
      <c r="A39" s="403" t="s">
        <v>177</v>
      </c>
      <c r="B39" s="404" t="s">
        <v>178</v>
      </c>
      <c r="C39" s="405" t="s">
        <v>22</v>
      </c>
      <c r="D39" s="599">
        <v>0</v>
      </c>
      <c r="E39" s="599">
        <v>0</v>
      </c>
      <c r="F39" s="599">
        <v>0</v>
      </c>
      <c r="G39" s="599">
        <v>0</v>
      </c>
      <c r="H39" s="599">
        <v>0</v>
      </c>
      <c r="I39" s="599">
        <v>0</v>
      </c>
      <c r="J39" s="599">
        <v>0</v>
      </c>
      <c r="K39" s="599">
        <v>0</v>
      </c>
      <c r="L39" s="599">
        <v>0</v>
      </c>
      <c r="M39" s="599">
        <v>0</v>
      </c>
      <c r="N39" s="39"/>
    </row>
    <row r="40" spans="1:14" s="40" customFormat="1" ht="15" customHeight="1">
      <c r="A40" s="403" t="s">
        <v>179</v>
      </c>
      <c r="B40" s="404" t="s">
        <v>180</v>
      </c>
      <c r="C40" s="405" t="s">
        <v>27</v>
      </c>
      <c r="D40" s="599">
        <v>0</v>
      </c>
      <c r="E40" s="599">
        <v>0</v>
      </c>
      <c r="F40" s="599">
        <v>0</v>
      </c>
      <c r="G40" s="599">
        <v>0</v>
      </c>
      <c r="H40" s="599">
        <v>0</v>
      </c>
      <c r="I40" s="599">
        <v>0</v>
      </c>
      <c r="J40" s="599">
        <v>0</v>
      </c>
      <c r="K40" s="599">
        <v>0</v>
      </c>
      <c r="L40" s="599">
        <v>0</v>
      </c>
      <c r="M40" s="599">
        <v>0</v>
      </c>
      <c r="N40" s="39"/>
    </row>
    <row r="41" spans="1:14" s="40" customFormat="1" ht="15" customHeight="1">
      <c r="A41" s="403" t="s">
        <v>181</v>
      </c>
      <c r="B41" s="404" t="s">
        <v>182</v>
      </c>
      <c r="C41" s="405" t="s">
        <v>183</v>
      </c>
      <c r="D41" s="599">
        <v>0</v>
      </c>
      <c r="E41" s="599">
        <v>0</v>
      </c>
      <c r="F41" s="599">
        <v>0</v>
      </c>
      <c r="G41" s="599">
        <v>0</v>
      </c>
      <c r="H41" s="599">
        <v>0</v>
      </c>
      <c r="I41" s="599">
        <v>0</v>
      </c>
      <c r="J41" s="599">
        <v>0</v>
      </c>
      <c r="K41" s="599">
        <v>0</v>
      </c>
      <c r="L41" s="599">
        <v>0</v>
      </c>
      <c r="M41" s="599">
        <v>0</v>
      </c>
      <c r="N41" s="39"/>
    </row>
    <row r="42" spans="1:14" s="40" customFormat="1" ht="15" customHeight="1">
      <c r="A42" s="406" t="s">
        <v>184</v>
      </c>
      <c r="B42" s="407" t="s">
        <v>185</v>
      </c>
      <c r="C42" s="408" t="s">
        <v>186</v>
      </c>
      <c r="D42" s="601">
        <v>0</v>
      </c>
      <c r="E42" s="601">
        <v>0</v>
      </c>
      <c r="F42" s="601">
        <v>0</v>
      </c>
      <c r="G42" s="601">
        <v>0</v>
      </c>
      <c r="H42" s="601">
        <v>0</v>
      </c>
      <c r="I42" s="601">
        <v>0</v>
      </c>
      <c r="J42" s="601">
        <v>0</v>
      </c>
      <c r="K42" s="601">
        <v>0</v>
      </c>
      <c r="L42" s="601">
        <v>0</v>
      </c>
      <c r="M42" s="601">
        <v>0</v>
      </c>
      <c r="N42" s="39"/>
    </row>
    <row r="43" spans="1:16" s="43" customFormat="1" ht="15.75" customHeight="1" hidden="1">
      <c r="A43" s="409"/>
      <c r="B43" s="391" t="s">
        <v>305</v>
      </c>
      <c r="C43" s="410"/>
      <c r="D43" s="411"/>
      <c r="E43" s="391"/>
      <c r="F43" s="391"/>
      <c r="G43" s="391"/>
      <c r="H43" s="391"/>
      <c r="I43" s="391"/>
      <c r="J43" s="391"/>
      <c r="K43" s="391"/>
      <c r="L43" s="391"/>
      <c r="M43" s="391"/>
      <c r="N43" s="41"/>
      <c r="O43" s="42"/>
      <c r="P43" s="42"/>
    </row>
    <row r="44" spans="1:18" ht="13.5" customHeight="1">
      <c r="A44" s="520" t="s">
        <v>458</v>
      </c>
      <c r="B44" s="520"/>
      <c r="C44" s="520"/>
      <c r="D44" s="520"/>
      <c r="E44" s="528"/>
      <c r="F44" s="528"/>
      <c r="G44" s="528"/>
      <c r="H44" s="528"/>
      <c r="I44" s="531" t="s">
        <v>460</v>
      </c>
      <c r="J44" s="531"/>
      <c r="K44" s="531"/>
      <c r="L44" s="531"/>
      <c r="M44" s="531"/>
      <c r="N44" s="83"/>
      <c r="O44" s="14"/>
      <c r="P44" s="14"/>
      <c r="Q44" s="14"/>
      <c r="R44" s="14"/>
    </row>
    <row r="45" spans="2:19" s="56" customFormat="1" ht="12.75" customHeight="1">
      <c r="B45" s="467" t="s">
        <v>474</v>
      </c>
      <c r="C45" s="228"/>
      <c r="D45" s="228"/>
      <c r="E45" s="529"/>
      <c r="F45" s="529"/>
      <c r="G45" s="529"/>
      <c r="H45" s="529"/>
      <c r="I45" s="534" t="s">
        <v>444</v>
      </c>
      <c r="J45" s="534"/>
      <c r="K45" s="534"/>
      <c r="L45" s="534"/>
      <c r="M45" s="534"/>
      <c r="N45" s="236"/>
      <c r="O45" s="237"/>
      <c r="P45" s="237"/>
      <c r="Q45" s="233"/>
      <c r="R45" s="233"/>
      <c r="S45" s="233"/>
    </row>
    <row r="46" spans="1:19" s="56" customFormat="1" ht="12.75" customHeight="1">
      <c r="A46" s="532" t="s">
        <v>475</v>
      </c>
      <c r="B46" s="532"/>
      <c r="C46" s="532"/>
      <c r="D46" s="235"/>
      <c r="E46" s="533"/>
      <c r="F46" s="533"/>
      <c r="G46" s="238"/>
      <c r="H46" s="238"/>
      <c r="I46" s="533"/>
      <c r="J46" s="533"/>
      <c r="K46" s="533"/>
      <c r="L46" s="533"/>
      <c r="M46" s="533"/>
      <c r="N46" s="236"/>
      <c r="O46" s="239"/>
      <c r="P46" s="239"/>
      <c r="Q46" s="234"/>
      <c r="R46" s="234"/>
      <c r="S46" s="234"/>
    </row>
    <row r="47" spans="1:16" ht="101.25" customHeight="1">
      <c r="A47" s="142"/>
      <c r="B47" s="591" t="s">
        <v>477</v>
      </c>
      <c r="C47" s="84"/>
      <c r="D47" s="179"/>
      <c r="E47" s="146"/>
      <c r="F47" s="146"/>
      <c r="G47" s="146"/>
      <c r="H47" s="146"/>
      <c r="I47" s="146"/>
      <c r="J47" s="146"/>
      <c r="K47" s="146"/>
      <c r="L47" s="146"/>
      <c r="M47" s="146"/>
      <c r="N47" s="19"/>
      <c r="O47" s="19"/>
      <c r="P47" s="19"/>
    </row>
    <row r="48" spans="3:16" ht="15.75" customHeight="1">
      <c r="C48" s="19"/>
      <c r="D48" s="44"/>
      <c r="E48" s="19"/>
      <c r="F48" s="19"/>
      <c r="G48" s="19"/>
      <c r="H48" s="19"/>
      <c r="I48" s="19"/>
      <c r="J48" s="19"/>
      <c r="K48" s="19"/>
      <c r="L48" s="19"/>
      <c r="M48" s="19"/>
      <c r="N48" s="19"/>
      <c r="O48" s="19"/>
      <c r="P48" s="19"/>
    </row>
    <row r="49" spans="3:7" ht="15.75" customHeight="1">
      <c r="C49" s="19"/>
      <c r="D49" s="45"/>
      <c r="E49" s="19"/>
      <c r="F49" s="19"/>
      <c r="G49" s="19"/>
    </row>
    <row r="50" spans="3:5" ht="15.75" customHeight="1">
      <c r="C50" s="7"/>
      <c r="D50" s="44"/>
      <c r="E50" s="19"/>
    </row>
    <row r="51" spans="4:5" ht="15.75" customHeight="1">
      <c r="D51" s="44"/>
      <c r="E51" s="19"/>
    </row>
    <row r="52" spans="4:5" ht="15.75" customHeight="1">
      <c r="D52" s="44"/>
      <c r="E52" s="19"/>
    </row>
  </sheetData>
  <sheetProtection/>
  <mergeCells count="36">
    <mergeCell ref="A44:D44"/>
    <mergeCell ref="A46:C46"/>
    <mergeCell ref="E46:F46"/>
    <mergeCell ref="I45:M45"/>
    <mergeCell ref="G9:G10"/>
    <mergeCell ref="H9:H10"/>
    <mergeCell ref="I46:M46"/>
    <mergeCell ref="A7:A10"/>
    <mergeCell ref="B7:B10"/>
    <mergeCell ref="P29:Y29"/>
    <mergeCell ref="P30:Y30"/>
    <mergeCell ref="P31:Y31"/>
    <mergeCell ref="E44:H44"/>
    <mergeCell ref="E45:H45"/>
    <mergeCell ref="P16:Y16"/>
    <mergeCell ref="P27:Y27"/>
    <mergeCell ref="P28:Y28"/>
    <mergeCell ref="I44:M44"/>
    <mergeCell ref="C7:C10"/>
    <mergeCell ref="D7:M7"/>
    <mergeCell ref="D8:D10"/>
    <mergeCell ref="E8:E10"/>
    <mergeCell ref="F8:I8"/>
    <mergeCell ref="J8:K8"/>
    <mergeCell ref="L8:L10"/>
    <mergeCell ref="M8:M10"/>
    <mergeCell ref="I9:I10"/>
    <mergeCell ref="J9:J10"/>
    <mergeCell ref="K9:K10"/>
    <mergeCell ref="F9:F10"/>
    <mergeCell ref="D1:J1"/>
    <mergeCell ref="D2:J2"/>
    <mergeCell ref="D3:K3"/>
    <mergeCell ref="D4:K4"/>
    <mergeCell ref="D5:J5"/>
    <mergeCell ref="K6:M6"/>
  </mergeCells>
  <printOptions horizontalCentered="1"/>
  <pageMargins left="0.72" right="0.2" top="0.52" bottom="0.236220472440945" header="0.39" footer="0.236220472440945"/>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43"/>
  <sheetViews>
    <sheetView zoomScale="80" zoomScaleNormal="80" zoomScalePageLayoutView="0" workbookViewId="0" topLeftCell="A1">
      <pane xSplit="4" ySplit="7" topLeftCell="E26" activePane="bottomRight" state="frozen"/>
      <selection pane="topLeft" activeCell="Y8" sqref="Y8"/>
      <selection pane="topRight" activeCell="Y8" sqref="Y8"/>
      <selection pane="bottomLeft" activeCell="Y8" sqref="Y8"/>
      <selection pane="bottomRight" activeCell="U49" sqref="U49"/>
    </sheetView>
  </sheetViews>
  <sheetFormatPr defaultColWidth="9.140625" defaultRowHeight="12.75"/>
  <cols>
    <col min="1" max="1" width="6.421875" style="142" customWidth="1"/>
    <col min="2" max="2" width="34.28125" style="48" customWidth="1"/>
    <col min="3" max="3" width="5.8515625" style="48" customWidth="1"/>
    <col min="4" max="4" width="9.8515625" style="48" customWidth="1"/>
    <col min="5" max="5" width="8.00390625" style="48" customWidth="1"/>
    <col min="6" max="6" width="8.57421875" style="48" customWidth="1"/>
    <col min="7" max="7" width="9.140625" style="48" customWidth="1"/>
    <col min="8" max="8" width="7.7109375" style="48" customWidth="1"/>
    <col min="9" max="9" width="7.00390625" style="48" customWidth="1"/>
    <col min="10" max="10" width="6.140625" style="48" customWidth="1"/>
    <col min="11" max="11" width="7.00390625" style="48" customWidth="1"/>
    <col min="12" max="12" width="6.421875" style="48" customWidth="1"/>
    <col min="13" max="13" width="7.00390625" style="48" customWidth="1"/>
    <col min="14" max="14" width="8.421875" style="48" customWidth="1"/>
    <col min="15" max="19" width="7.00390625" style="48" customWidth="1"/>
    <col min="20" max="20" width="8.57421875" style="48" customWidth="1"/>
    <col min="21" max="21" width="9.140625" style="48" customWidth="1"/>
    <col min="22" max="31" width="7.00390625" style="48" customWidth="1"/>
    <col min="32" max="32" width="13.28125" style="48" customWidth="1"/>
    <col min="33" max="36" width="4.57421875" style="48" customWidth="1"/>
    <col min="37" max="16384" width="9.140625" style="48" customWidth="1"/>
  </cols>
  <sheetData>
    <row r="1" spans="2:31" ht="15.75">
      <c r="B1" s="84"/>
      <c r="C1" s="479" t="s">
        <v>33</v>
      </c>
      <c r="D1" s="479"/>
      <c r="E1" s="479"/>
      <c r="F1" s="479"/>
      <c r="G1" s="479"/>
      <c r="H1" s="479"/>
      <c r="I1" s="479"/>
      <c r="J1" s="479"/>
      <c r="K1" s="479"/>
      <c r="L1" s="479"/>
      <c r="M1" s="479"/>
      <c r="N1" s="479"/>
      <c r="O1" s="479"/>
      <c r="P1" s="479"/>
      <c r="Q1" s="479"/>
      <c r="R1" s="479"/>
      <c r="S1" s="479"/>
      <c r="T1" s="479"/>
      <c r="U1" s="479"/>
      <c r="V1" s="479"/>
      <c r="W1" s="479"/>
      <c r="X1" s="479"/>
      <c r="Y1" s="479"/>
      <c r="Z1" s="479"/>
      <c r="AA1" s="245"/>
      <c r="AB1" s="537" t="s">
        <v>309</v>
      </c>
      <c r="AC1" s="537"/>
      <c r="AD1" s="537"/>
      <c r="AE1" s="537"/>
    </row>
    <row r="2" spans="2:31" ht="15.75">
      <c r="B2" s="84"/>
      <c r="C2" s="538" t="s">
        <v>227</v>
      </c>
      <c r="D2" s="538"/>
      <c r="E2" s="538"/>
      <c r="F2" s="538"/>
      <c r="G2" s="538"/>
      <c r="H2" s="538"/>
      <c r="I2" s="538"/>
      <c r="J2" s="538"/>
      <c r="K2" s="538"/>
      <c r="L2" s="538"/>
      <c r="M2" s="538"/>
      <c r="N2" s="538"/>
      <c r="O2" s="538"/>
      <c r="P2" s="538"/>
      <c r="Q2" s="538"/>
      <c r="R2" s="538"/>
      <c r="S2" s="538"/>
      <c r="T2" s="538"/>
      <c r="U2" s="538"/>
      <c r="V2" s="538"/>
      <c r="W2" s="538"/>
      <c r="X2" s="538"/>
      <c r="Y2" s="538"/>
      <c r="Z2" s="538"/>
      <c r="AA2" s="246"/>
      <c r="AB2" s="537"/>
      <c r="AC2" s="537"/>
      <c r="AD2" s="537"/>
      <c r="AE2" s="537"/>
    </row>
    <row r="3" spans="2:31" s="125" customFormat="1" ht="15.75">
      <c r="B3" s="184" t="s">
        <v>310</v>
      </c>
      <c r="C3" s="247"/>
      <c r="D3" s="539" t="s">
        <v>311</v>
      </c>
      <c r="E3" s="539"/>
      <c r="F3" s="539"/>
      <c r="G3" s="539"/>
      <c r="H3" s="539"/>
      <c r="I3" s="539"/>
      <c r="J3" s="539"/>
      <c r="K3" s="539"/>
      <c r="L3" s="539"/>
      <c r="M3" s="539"/>
      <c r="N3" s="539"/>
      <c r="O3" s="539"/>
      <c r="P3" s="539"/>
      <c r="Q3" s="539"/>
      <c r="R3" s="539"/>
      <c r="S3" s="539"/>
      <c r="T3" s="539"/>
      <c r="U3" s="539"/>
      <c r="V3" s="539"/>
      <c r="W3" s="539"/>
      <c r="X3" s="539"/>
      <c r="Y3" s="539"/>
      <c r="Z3" s="539"/>
      <c r="AA3" s="539"/>
      <c r="AB3" s="540" t="s">
        <v>442</v>
      </c>
      <c r="AC3" s="540"/>
      <c r="AD3" s="540"/>
      <c r="AE3" s="540"/>
    </row>
    <row r="4" spans="3:31" ht="16.5" customHeight="1">
      <c r="C4" s="246"/>
      <c r="D4" s="484" t="s">
        <v>462</v>
      </c>
      <c r="E4" s="484"/>
      <c r="F4" s="484"/>
      <c r="G4" s="484"/>
      <c r="H4" s="484"/>
      <c r="I4" s="484"/>
      <c r="J4" s="484"/>
      <c r="K4" s="484"/>
      <c r="L4" s="484"/>
      <c r="M4" s="484"/>
      <c r="N4" s="484"/>
      <c r="O4" s="484"/>
      <c r="P4" s="484"/>
      <c r="Q4" s="484"/>
      <c r="R4" s="484"/>
      <c r="S4" s="484"/>
      <c r="T4" s="484"/>
      <c r="U4" s="484"/>
      <c r="V4" s="484"/>
      <c r="W4" s="484"/>
      <c r="X4" s="484"/>
      <c r="Y4" s="484"/>
      <c r="Z4" s="484"/>
      <c r="AA4" s="484"/>
      <c r="AB4" s="540" t="s">
        <v>312</v>
      </c>
      <c r="AC4" s="540"/>
      <c r="AD4" s="540"/>
      <c r="AE4" s="540"/>
    </row>
    <row r="5" spans="1:31" ht="13.5" customHeight="1">
      <c r="A5" s="183"/>
      <c r="B5" s="146"/>
      <c r="C5" s="146"/>
      <c r="D5" s="33"/>
      <c r="E5" s="146"/>
      <c r="F5" s="146"/>
      <c r="G5" s="146"/>
      <c r="H5" s="146"/>
      <c r="I5" s="146"/>
      <c r="J5" s="146"/>
      <c r="K5" s="146"/>
      <c r="L5" s="146"/>
      <c r="M5" s="146"/>
      <c r="N5" s="146"/>
      <c r="O5" s="146"/>
      <c r="P5" s="146"/>
      <c r="Q5" s="248"/>
      <c r="R5" s="146"/>
      <c r="S5" s="146"/>
      <c r="U5" s="248"/>
      <c r="V5" s="248"/>
      <c r="AA5" s="481" t="s">
        <v>230</v>
      </c>
      <c r="AB5" s="481"/>
      <c r="AC5" s="481"/>
      <c r="AD5" s="481"/>
      <c r="AE5" s="481"/>
    </row>
    <row r="6" spans="1:31" s="244" customFormat="1" ht="36" customHeight="1">
      <c r="A6" s="127" t="s">
        <v>0</v>
      </c>
      <c r="B6" s="127" t="s">
        <v>391</v>
      </c>
      <c r="C6" s="127" t="s">
        <v>41</v>
      </c>
      <c r="D6" s="361" t="s">
        <v>463</v>
      </c>
      <c r="E6" s="127" t="s">
        <v>56</v>
      </c>
      <c r="F6" s="127" t="s">
        <v>67</v>
      </c>
      <c r="G6" s="127" t="s">
        <v>8</v>
      </c>
      <c r="H6" s="361" t="s">
        <v>75</v>
      </c>
      <c r="I6" s="127" t="s">
        <v>78</v>
      </c>
      <c r="J6" s="127" t="s">
        <v>81</v>
      </c>
      <c r="K6" s="127" t="s">
        <v>23</v>
      </c>
      <c r="L6" s="361" t="s">
        <v>86</v>
      </c>
      <c r="M6" s="127" t="s">
        <v>5</v>
      </c>
      <c r="N6" s="361" t="s">
        <v>24</v>
      </c>
      <c r="O6" s="127" t="s">
        <v>97</v>
      </c>
      <c r="P6" s="361" t="s">
        <v>30</v>
      </c>
      <c r="Q6" s="361" t="s">
        <v>105</v>
      </c>
      <c r="R6" s="127" t="s">
        <v>108</v>
      </c>
      <c r="S6" s="127" t="s">
        <v>111</v>
      </c>
      <c r="T6" s="127" t="s">
        <v>137</v>
      </c>
      <c r="U6" s="127" t="s">
        <v>145</v>
      </c>
      <c r="V6" s="127" t="s">
        <v>29</v>
      </c>
      <c r="W6" s="127" t="s">
        <v>28</v>
      </c>
      <c r="X6" s="361" t="s">
        <v>22</v>
      </c>
      <c r="Y6" s="361" t="s">
        <v>27</v>
      </c>
      <c r="Z6" s="127" t="s">
        <v>183</v>
      </c>
      <c r="AA6" s="127" t="s">
        <v>186</v>
      </c>
      <c r="AB6" s="127" t="s">
        <v>191</v>
      </c>
      <c r="AC6" s="127" t="s">
        <v>194</v>
      </c>
      <c r="AD6" s="127" t="s">
        <v>197</v>
      </c>
      <c r="AE6" s="361" t="s">
        <v>392</v>
      </c>
    </row>
    <row r="7" spans="1:91" s="250" customFormat="1" ht="12.75">
      <c r="A7" s="213">
        <v>1</v>
      </c>
      <c r="B7" s="213">
        <v>2</v>
      </c>
      <c r="C7" s="213">
        <v>3</v>
      </c>
      <c r="D7" s="376">
        <v>4</v>
      </c>
      <c r="E7" s="376">
        <v>5</v>
      </c>
      <c r="F7" s="376">
        <v>6</v>
      </c>
      <c r="G7" s="376">
        <v>7</v>
      </c>
      <c r="H7" s="376">
        <v>8</v>
      </c>
      <c r="I7" s="376">
        <v>9</v>
      </c>
      <c r="J7" s="376">
        <v>10</v>
      </c>
      <c r="K7" s="376">
        <v>11</v>
      </c>
      <c r="L7" s="376">
        <v>12</v>
      </c>
      <c r="M7" s="376">
        <v>13</v>
      </c>
      <c r="N7" s="376">
        <v>14</v>
      </c>
      <c r="O7" s="376">
        <v>15</v>
      </c>
      <c r="P7" s="376">
        <v>16</v>
      </c>
      <c r="Q7" s="376">
        <v>17</v>
      </c>
      <c r="R7" s="376">
        <v>18</v>
      </c>
      <c r="S7" s="376">
        <v>19</v>
      </c>
      <c r="T7" s="376">
        <v>20</v>
      </c>
      <c r="U7" s="376">
        <v>21</v>
      </c>
      <c r="V7" s="376">
        <v>22</v>
      </c>
      <c r="W7" s="376">
        <v>23</v>
      </c>
      <c r="X7" s="376">
        <v>24</v>
      </c>
      <c r="Y7" s="376">
        <v>25</v>
      </c>
      <c r="Z7" s="376">
        <v>26</v>
      </c>
      <c r="AA7" s="376">
        <v>27</v>
      </c>
      <c r="AB7" s="376">
        <v>28</v>
      </c>
      <c r="AC7" s="376">
        <v>29</v>
      </c>
      <c r="AD7" s="376">
        <v>30</v>
      </c>
      <c r="AE7" s="376">
        <v>31</v>
      </c>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row>
    <row r="8" spans="1:32" s="125" customFormat="1" ht="21.75" customHeight="1">
      <c r="A8" s="172" t="s">
        <v>54</v>
      </c>
      <c r="B8" s="189" t="s">
        <v>415</v>
      </c>
      <c r="C8" s="181" t="s">
        <v>56</v>
      </c>
      <c r="D8" s="437">
        <f>'[2]10-ChuChuyen'!D8+'[3]10-ChuChuyen'!D8+'[4]10-ChuChuyen'!D8+'[5]10-ChuChuyen'!D8+'[6]10-ChuChuyen'!D8+'[7]10-ChuChuyen'!D8+'[8]10-ChuChuyen'!D8+'[9]10-ChuChuyen'!D8+'[10]10-ChuChuyen'!D8+'[11]10-ChuChuyen'!D8+'[12]10-ChuChuyen'!D8+'[13]10-ChuChuyen'!D8+'[14]10-ChuChuyen'!D8+'[15]10-ChuChuyen'!D8+'[16]10-ChuChuyen'!D8+'[17]10-ChuChuyen'!D8+'[18]10-ChuChuyen'!D8</f>
        <v>1439.9903999999997</v>
      </c>
      <c r="E8" s="438">
        <v>1438.3634999999997</v>
      </c>
      <c r="F8" s="438">
        <v>0</v>
      </c>
      <c r="G8" s="438">
        <v>1.3100999999999998</v>
      </c>
      <c r="H8" s="438">
        <v>0</v>
      </c>
      <c r="I8" s="438">
        <v>0</v>
      </c>
      <c r="J8" s="438">
        <v>0</v>
      </c>
      <c r="K8" s="438">
        <v>0</v>
      </c>
      <c r="L8" s="438">
        <v>0</v>
      </c>
      <c r="M8" s="438">
        <v>0</v>
      </c>
      <c r="N8" s="438">
        <v>0.31679999999999997</v>
      </c>
      <c r="O8" s="438">
        <v>0</v>
      </c>
      <c r="P8" s="438">
        <v>0</v>
      </c>
      <c r="Q8" s="438">
        <v>0</v>
      </c>
      <c r="R8" s="438">
        <v>0</v>
      </c>
      <c r="S8" s="438">
        <v>0</v>
      </c>
      <c r="T8" s="438">
        <v>0</v>
      </c>
      <c r="U8" s="438">
        <v>0</v>
      </c>
      <c r="V8" s="438">
        <v>0</v>
      </c>
      <c r="W8" s="438">
        <v>0</v>
      </c>
      <c r="X8" s="438">
        <v>0</v>
      </c>
      <c r="Y8" s="438">
        <v>0</v>
      </c>
      <c r="Z8" s="438">
        <v>0</v>
      </c>
      <c r="AA8" s="438">
        <v>0</v>
      </c>
      <c r="AB8" s="438">
        <v>0</v>
      </c>
      <c r="AC8" s="438">
        <v>0</v>
      </c>
      <c r="AD8" s="438">
        <v>0</v>
      </c>
      <c r="AE8" s="438">
        <v>0</v>
      </c>
      <c r="AF8" s="382">
        <f>E35</f>
        <v>1438.5521999999996</v>
      </c>
    </row>
    <row r="9" spans="1:32" s="125" customFormat="1" ht="21.75" customHeight="1">
      <c r="A9" s="136" t="s">
        <v>65</v>
      </c>
      <c r="B9" s="242" t="s">
        <v>270</v>
      </c>
      <c r="C9" s="50" t="s">
        <v>67</v>
      </c>
      <c r="D9" s="364">
        <f>'[2]10-ChuChuyen'!D9+'[3]10-ChuChuyen'!D9+'[4]10-ChuChuyen'!D9+'[5]10-ChuChuyen'!D9+'[6]10-ChuChuyen'!D9+'[7]10-ChuChuyen'!D9+'[8]10-ChuChuyen'!D9+'[9]10-ChuChuyen'!D9+'[10]10-ChuChuyen'!D9+'[11]10-ChuChuyen'!D9+'[12]10-ChuChuyen'!D9+'[13]10-ChuChuyen'!D9+'[14]10-ChuChuyen'!D9+'[15]10-ChuChuyen'!D9+'[16]10-ChuChuyen'!D9+'[17]10-ChuChuyen'!D9+'[18]10-ChuChuyen'!D9</f>
        <v>3559.9936999999995</v>
      </c>
      <c r="E9" s="439">
        <v>0.1887</v>
      </c>
      <c r="F9" s="439">
        <v>3547.4921999999997</v>
      </c>
      <c r="G9" s="439">
        <v>0.6314</v>
      </c>
      <c r="H9" s="439">
        <v>5.4549</v>
      </c>
      <c r="I9" s="439">
        <v>0</v>
      </c>
      <c r="J9" s="439">
        <v>0</v>
      </c>
      <c r="K9" s="439">
        <v>0</v>
      </c>
      <c r="L9" s="439">
        <v>0</v>
      </c>
      <c r="M9" s="439">
        <v>0.8262</v>
      </c>
      <c r="N9" s="439">
        <v>5.271400000000001</v>
      </c>
      <c r="O9" s="439">
        <v>0</v>
      </c>
      <c r="P9" s="439">
        <v>0</v>
      </c>
      <c r="Q9" s="439">
        <v>0</v>
      </c>
      <c r="R9" s="439">
        <v>0</v>
      </c>
      <c r="S9" s="439">
        <v>0</v>
      </c>
      <c r="T9" s="439">
        <v>0.1104</v>
      </c>
      <c r="U9" s="473">
        <v>0.0185</v>
      </c>
      <c r="V9" s="439">
        <v>0</v>
      </c>
      <c r="W9" s="439">
        <v>0</v>
      </c>
      <c r="X9" s="439">
        <v>0</v>
      </c>
      <c r="Y9" s="439">
        <v>0</v>
      </c>
      <c r="Z9" s="439">
        <v>0</v>
      </c>
      <c r="AA9" s="439">
        <v>0</v>
      </c>
      <c r="AB9" s="439">
        <v>0</v>
      </c>
      <c r="AC9" s="439">
        <v>0</v>
      </c>
      <c r="AD9" s="439">
        <v>0</v>
      </c>
      <c r="AE9" s="439">
        <v>0</v>
      </c>
      <c r="AF9" s="382">
        <f>F35</f>
        <v>3547.4921999999997</v>
      </c>
    </row>
    <row r="10" spans="1:32" s="125" customFormat="1" ht="21.75" customHeight="1">
      <c r="A10" s="136" t="s">
        <v>68</v>
      </c>
      <c r="B10" s="187" t="s">
        <v>393</v>
      </c>
      <c r="C10" s="50" t="s">
        <v>8</v>
      </c>
      <c r="D10" s="364">
        <f>'[2]10-ChuChuyen'!D10+'[3]10-ChuChuyen'!D10+'[4]10-ChuChuyen'!D10+'[5]10-ChuChuyen'!D10+'[6]10-ChuChuyen'!D10+'[7]10-ChuChuyen'!D10+'[8]10-ChuChuyen'!D10+'[9]10-ChuChuyen'!D10+'[10]10-ChuChuyen'!D10+'[11]10-ChuChuyen'!D10+'[12]10-ChuChuyen'!D10+'[13]10-ChuChuyen'!D10+'[14]10-ChuChuyen'!D10+'[15]10-ChuChuyen'!D10+'[16]10-ChuChuyen'!D10+'[17]10-ChuChuyen'!D10+'[18]10-ChuChuyen'!D10</f>
        <v>17694.337199999998</v>
      </c>
      <c r="E10" s="439">
        <v>0</v>
      </c>
      <c r="F10" s="439">
        <v>0</v>
      </c>
      <c r="G10" s="439">
        <v>17679.0824</v>
      </c>
      <c r="H10" s="439">
        <v>0.6856</v>
      </c>
      <c r="I10" s="439">
        <v>0</v>
      </c>
      <c r="J10" s="439">
        <v>0</v>
      </c>
      <c r="K10" s="439">
        <v>0</v>
      </c>
      <c r="L10" s="439">
        <v>0</v>
      </c>
      <c r="M10" s="439">
        <v>1.6033</v>
      </c>
      <c r="N10" s="439">
        <v>11.157100000000002</v>
      </c>
      <c r="O10" s="439">
        <v>0.1824</v>
      </c>
      <c r="P10" s="439">
        <v>0</v>
      </c>
      <c r="Q10" s="439">
        <v>0</v>
      </c>
      <c r="R10" s="439">
        <v>0</v>
      </c>
      <c r="S10" s="439">
        <v>0.0449</v>
      </c>
      <c r="T10" s="439">
        <v>0.5855</v>
      </c>
      <c r="U10" s="439">
        <v>0.11330000000000001</v>
      </c>
      <c r="V10" s="439">
        <v>0.8827</v>
      </c>
      <c r="W10" s="439">
        <v>0</v>
      </c>
      <c r="X10" s="439">
        <v>0</v>
      </c>
      <c r="Y10" s="439">
        <v>0</v>
      </c>
      <c r="Z10" s="439">
        <v>0</v>
      </c>
      <c r="AA10" s="439">
        <v>0</v>
      </c>
      <c r="AB10" s="439">
        <v>0</v>
      </c>
      <c r="AC10" s="439">
        <v>0</v>
      </c>
      <c r="AD10" s="439">
        <v>0</v>
      </c>
      <c r="AE10" s="439">
        <v>0</v>
      </c>
      <c r="AF10" s="382">
        <f>G35</f>
        <v>17682.7654</v>
      </c>
    </row>
    <row r="11" spans="1:32" s="125" customFormat="1" ht="21.75" customHeight="1">
      <c r="A11" s="136" t="s">
        <v>73</v>
      </c>
      <c r="B11" s="187" t="s">
        <v>394</v>
      </c>
      <c r="C11" s="50" t="s">
        <v>75</v>
      </c>
      <c r="D11" s="364">
        <f>'[2]10-ChuChuyen'!D11+'[3]10-ChuChuyen'!D11+'[4]10-ChuChuyen'!D11+'[5]10-ChuChuyen'!D11+'[6]10-ChuChuyen'!D11+'[7]10-ChuChuyen'!D11+'[8]10-ChuChuyen'!D11+'[9]10-ChuChuyen'!D11+'[10]10-ChuChuyen'!D11+'[11]10-ChuChuyen'!D11+'[12]10-ChuChuyen'!D11+'[13]10-ChuChuyen'!D11+'[14]10-ChuChuyen'!D11+'[15]10-ChuChuyen'!D11+'[16]10-ChuChuyen'!D11+'[17]10-ChuChuyen'!D11+'[18]10-ChuChuyen'!D11</f>
        <v>1450.7823</v>
      </c>
      <c r="E11" s="439">
        <v>0</v>
      </c>
      <c r="F11" s="439">
        <v>0</v>
      </c>
      <c r="G11" s="439">
        <v>1.3681</v>
      </c>
      <c r="H11" s="439">
        <v>1448.6286</v>
      </c>
      <c r="I11" s="439">
        <v>0</v>
      </c>
      <c r="J11" s="439">
        <v>0</v>
      </c>
      <c r="K11" s="439">
        <v>0</v>
      </c>
      <c r="L11" s="439">
        <v>0</v>
      </c>
      <c r="M11" s="439">
        <v>0</v>
      </c>
      <c r="N11" s="439">
        <v>0.42119999999999996</v>
      </c>
      <c r="O11" s="439">
        <v>0</v>
      </c>
      <c r="P11" s="439">
        <v>0</v>
      </c>
      <c r="Q11" s="439">
        <v>0</v>
      </c>
      <c r="R11" s="439">
        <v>0</v>
      </c>
      <c r="S11" s="439">
        <v>0</v>
      </c>
      <c r="T11" s="439">
        <v>0</v>
      </c>
      <c r="U11" s="439">
        <v>0.3644</v>
      </c>
      <c r="V11" s="439">
        <v>0</v>
      </c>
      <c r="W11" s="439">
        <v>0</v>
      </c>
      <c r="X11" s="439">
        <v>0</v>
      </c>
      <c r="Y11" s="439">
        <v>0</v>
      </c>
      <c r="Z11" s="439">
        <v>0</v>
      </c>
      <c r="AA11" s="439">
        <v>0</v>
      </c>
      <c r="AB11" s="439">
        <v>0</v>
      </c>
      <c r="AC11" s="439">
        <v>0</v>
      </c>
      <c r="AD11" s="439">
        <v>0</v>
      </c>
      <c r="AE11" s="439">
        <v>0</v>
      </c>
      <c r="AF11" s="382">
        <f>H35</f>
        <v>1454.7691</v>
      </c>
    </row>
    <row r="12" spans="1:32" s="125" customFormat="1" ht="21.75" customHeight="1">
      <c r="A12" s="136" t="s">
        <v>76</v>
      </c>
      <c r="B12" s="187" t="s">
        <v>395</v>
      </c>
      <c r="C12" s="50" t="s">
        <v>78</v>
      </c>
      <c r="D12" s="364">
        <f>'[2]10-ChuChuyen'!D12+'[3]10-ChuChuyen'!D12+'[4]10-ChuChuyen'!D12+'[5]10-ChuChuyen'!D12+'[6]10-ChuChuyen'!D12+'[7]10-ChuChuyen'!D12+'[8]10-ChuChuyen'!D12+'[9]10-ChuChuyen'!D12+'[10]10-ChuChuyen'!D12+'[11]10-ChuChuyen'!D12+'[12]10-ChuChuyen'!D12+'[13]10-ChuChuyen'!D12+'[14]10-ChuChuyen'!D12+'[15]10-ChuChuyen'!D12+'[16]10-ChuChuyen'!D12+'[17]10-ChuChuyen'!D12+'[18]10-ChuChuyen'!D12</f>
        <v>6.0061</v>
      </c>
      <c r="E12" s="439">
        <v>0</v>
      </c>
      <c r="F12" s="439">
        <v>0</v>
      </c>
      <c r="G12" s="439">
        <v>0</v>
      </c>
      <c r="H12" s="439">
        <v>0</v>
      </c>
      <c r="I12" s="439">
        <v>6.0061</v>
      </c>
      <c r="J12" s="439">
        <v>0</v>
      </c>
      <c r="K12" s="439">
        <v>0</v>
      </c>
      <c r="L12" s="439">
        <v>0</v>
      </c>
      <c r="M12" s="439">
        <v>0</v>
      </c>
      <c r="N12" s="439">
        <v>0</v>
      </c>
      <c r="O12" s="439">
        <v>0</v>
      </c>
      <c r="P12" s="439">
        <v>0</v>
      </c>
      <c r="Q12" s="439">
        <v>0</v>
      </c>
      <c r="R12" s="439">
        <v>0</v>
      </c>
      <c r="S12" s="439">
        <v>0</v>
      </c>
      <c r="T12" s="439">
        <v>0</v>
      </c>
      <c r="U12" s="439">
        <v>0</v>
      </c>
      <c r="V12" s="439">
        <v>0</v>
      </c>
      <c r="W12" s="439">
        <v>0</v>
      </c>
      <c r="X12" s="439">
        <v>0</v>
      </c>
      <c r="Y12" s="439">
        <v>0</v>
      </c>
      <c r="Z12" s="439">
        <v>0</v>
      </c>
      <c r="AA12" s="439">
        <v>0</v>
      </c>
      <c r="AB12" s="439">
        <v>0</v>
      </c>
      <c r="AC12" s="439">
        <v>0</v>
      </c>
      <c r="AD12" s="439">
        <v>0</v>
      </c>
      <c r="AE12" s="439">
        <v>0</v>
      </c>
      <c r="AF12" s="382">
        <f>I35</f>
        <v>6.0061</v>
      </c>
    </row>
    <row r="13" spans="1:32" s="125" customFormat="1" ht="21.75" customHeight="1">
      <c r="A13" s="136" t="s">
        <v>79</v>
      </c>
      <c r="B13" s="187" t="s">
        <v>396</v>
      </c>
      <c r="C13" s="50" t="s">
        <v>81</v>
      </c>
      <c r="D13" s="364">
        <f>'[2]10-ChuChuyen'!D13+'[3]10-ChuChuyen'!D13+'[4]10-ChuChuyen'!D13+'[5]10-ChuChuyen'!D13+'[6]10-ChuChuyen'!D13+'[7]10-ChuChuyen'!D13+'[8]10-ChuChuyen'!D13+'[9]10-ChuChuyen'!D13+'[10]10-ChuChuyen'!D13+'[11]10-ChuChuyen'!D13+'[12]10-ChuChuyen'!D13+'[13]10-ChuChuyen'!D13+'[14]10-ChuChuyen'!D13+'[15]10-ChuChuyen'!D13+'[16]10-ChuChuyen'!D13+'[17]10-ChuChuyen'!D13+'[18]10-ChuChuyen'!D13</f>
        <v>9.536999999999999</v>
      </c>
      <c r="E13" s="439">
        <v>0</v>
      </c>
      <c r="F13" s="439">
        <v>0</v>
      </c>
      <c r="G13" s="439">
        <v>0</v>
      </c>
      <c r="H13" s="439">
        <v>0</v>
      </c>
      <c r="I13" s="439">
        <v>0</v>
      </c>
      <c r="J13" s="439">
        <v>9.536999999999999</v>
      </c>
      <c r="K13" s="439">
        <v>0</v>
      </c>
      <c r="L13" s="439">
        <v>0</v>
      </c>
      <c r="M13" s="439">
        <v>0</v>
      </c>
      <c r="N13" s="439">
        <v>0</v>
      </c>
      <c r="O13" s="439">
        <v>0</v>
      </c>
      <c r="P13" s="439">
        <v>0</v>
      </c>
      <c r="Q13" s="439">
        <v>0</v>
      </c>
      <c r="R13" s="439">
        <v>0</v>
      </c>
      <c r="S13" s="439">
        <v>0</v>
      </c>
      <c r="T13" s="439">
        <v>0</v>
      </c>
      <c r="U13" s="439">
        <v>0</v>
      </c>
      <c r="V13" s="439">
        <v>0</v>
      </c>
      <c r="W13" s="439">
        <v>0</v>
      </c>
      <c r="X13" s="439">
        <v>0</v>
      </c>
      <c r="Y13" s="439">
        <v>0</v>
      </c>
      <c r="Z13" s="439">
        <v>0</v>
      </c>
      <c r="AA13" s="439">
        <v>0</v>
      </c>
      <c r="AB13" s="439">
        <v>0</v>
      </c>
      <c r="AC13" s="439">
        <v>0</v>
      </c>
      <c r="AD13" s="439">
        <v>0</v>
      </c>
      <c r="AE13" s="439">
        <v>0</v>
      </c>
      <c r="AF13" s="382">
        <f>J35</f>
        <v>9.536999999999999</v>
      </c>
    </row>
    <row r="14" spans="1:32" s="125" customFormat="1" ht="24" customHeight="1">
      <c r="A14" s="136" t="s">
        <v>82</v>
      </c>
      <c r="B14" s="187" t="s">
        <v>206</v>
      </c>
      <c r="C14" s="50" t="s">
        <v>23</v>
      </c>
      <c r="D14" s="364">
        <f>'[2]10-ChuChuyen'!D14+'[3]10-ChuChuyen'!D14+'[4]10-ChuChuyen'!D14+'[5]10-ChuChuyen'!D14+'[6]10-ChuChuyen'!D14+'[7]10-ChuChuyen'!D14+'[8]10-ChuChuyen'!D14+'[9]10-ChuChuyen'!D14+'[10]10-ChuChuyen'!D14+'[11]10-ChuChuyen'!D14+'[12]10-ChuChuyen'!D14+'[13]10-ChuChuyen'!D14+'[14]10-ChuChuyen'!D14+'[15]10-ChuChuyen'!D14+'[16]10-ChuChuyen'!D14+'[17]10-ChuChuyen'!D14+'[18]10-ChuChuyen'!D14</f>
        <v>998.7938000000001</v>
      </c>
      <c r="E14" s="439">
        <v>0</v>
      </c>
      <c r="F14" s="439">
        <v>0</v>
      </c>
      <c r="G14" s="439">
        <v>0</v>
      </c>
      <c r="H14" s="439">
        <v>0</v>
      </c>
      <c r="I14" s="439">
        <v>0</v>
      </c>
      <c r="J14" s="439">
        <v>0</v>
      </c>
      <c r="K14" s="439">
        <v>997.2611000000002</v>
      </c>
      <c r="L14" s="439">
        <v>0</v>
      </c>
      <c r="M14" s="439">
        <v>0</v>
      </c>
      <c r="N14" s="473">
        <v>0.0493</v>
      </c>
      <c r="O14" s="439">
        <v>0</v>
      </c>
      <c r="P14" s="439">
        <v>0</v>
      </c>
      <c r="Q14" s="439">
        <v>0</v>
      </c>
      <c r="R14" s="439">
        <v>0</v>
      </c>
      <c r="S14" s="439">
        <v>0</v>
      </c>
      <c r="T14" s="439">
        <v>1.4834</v>
      </c>
      <c r="U14" s="439">
        <v>0</v>
      </c>
      <c r="V14" s="439">
        <v>0</v>
      </c>
      <c r="W14" s="439">
        <v>0</v>
      </c>
      <c r="X14" s="439">
        <v>0</v>
      </c>
      <c r="Y14" s="439">
        <v>0</v>
      </c>
      <c r="Z14" s="439">
        <v>0</v>
      </c>
      <c r="AA14" s="439">
        <v>0</v>
      </c>
      <c r="AB14" s="439">
        <v>0</v>
      </c>
      <c r="AC14" s="439">
        <v>0</v>
      </c>
      <c r="AD14" s="439">
        <v>0</v>
      </c>
      <c r="AE14" s="439">
        <v>0</v>
      </c>
      <c r="AF14" s="382">
        <f>K35</f>
        <v>997.2611000000002</v>
      </c>
    </row>
    <row r="15" spans="1:32" s="125" customFormat="1" ht="24" customHeight="1">
      <c r="A15" s="136" t="s">
        <v>84</v>
      </c>
      <c r="B15" s="187" t="s">
        <v>85</v>
      </c>
      <c r="C15" s="50" t="s">
        <v>86</v>
      </c>
      <c r="D15" s="364">
        <f>'[2]10-ChuChuyen'!D15+'[3]10-ChuChuyen'!D15+'[4]10-ChuChuyen'!D15+'[5]10-ChuChuyen'!D15+'[6]10-ChuChuyen'!D15+'[7]10-ChuChuyen'!D15+'[8]10-ChuChuyen'!D15+'[9]10-ChuChuyen'!D15+'[10]10-ChuChuyen'!D15+'[11]10-ChuChuyen'!D15+'[12]10-ChuChuyen'!D15+'[13]10-ChuChuyen'!D15+'[14]10-ChuChuyen'!D15+'[15]10-ChuChuyen'!D15+'[16]10-ChuChuyen'!D15+'[17]10-ChuChuyen'!D15+'[18]10-ChuChuyen'!D15</f>
        <v>0</v>
      </c>
      <c r="E15" s="439">
        <v>0</v>
      </c>
      <c r="F15" s="439">
        <v>0</v>
      </c>
      <c r="G15" s="439">
        <v>0</v>
      </c>
      <c r="H15" s="439">
        <v>0</v>
      </c>
      <c r="I15" s="439">
        <v>0</v>
      </c>
      <c r="J15" s="439">
        <v>0</v>
      </c>
      <c r="K15" s="439">
        <v>0</v>
      </c>
      <c r="L15" s="439">
        <v>0</v>
      </c>
      <c r="M15" s="439">
        <v>0</v>
      </c>
      <c r="N15" s="439">
        <v>0</v>
      </c>
      <c r="O15" s="439">
        <v>0</v>
      </c>
      <c r="P15" s="439">
        <v>0</v>
      </c>
      <c r="Q15" s="439">
        <v>0</v>
      </c>
      <c r="R15" s="439">
        <v>0</v>
      </c>
      <c r="S15" s="439">
        <v>0</v>
      </c>
      <c r="T15" s="439">
        <v>0</v>
      </c>
      <c r="U15" s="439">
        <v>0</v>
      </c>
      <c r="V15" s="439">
        <v>0</v>
      </c>
      <c r="W15" s="439">
        <v>0</v>
      </c>
      <c r="X15" s="439">
        <v>0</v>
      </c>
      <c r="Y15" s="439">
        <v>0</v>
      </c>
      <c r="Z15" s="439">
        <v>0</v>
      </c>
      <c r="AA15" s="439">
        <v>0</v>
      </c>
      <c r="AB15" s="439">
        <v>0</v>
      </c>
      <c r="AC15" s="439">
        <v>0</v>
      </c>
      <c r="AD15" s="439">
        <v>0</v>
      </c>
      <c r="AE15" s="439">
        <v>0</v>
      </c>
      <c r="AF15" s="382">
        <f>L35</f>
        <v>0</v>
      </c>
    </row>
    <row r="16" spans="1:32" s="125" customFormat="1" ht="24" customHeight="1">
      <c r="A16" s="136" t="s">
        <v>87</v>
      </c>
      <c r="B16" s="187" t="s">
        <v>88</v>
      </c>
      <c r="C16" s="50" t="s">
        <v>5</v>
      </c>
      <c r="D16" s="364">
        <f>'[2]10-ChuChuyen'!D16+'[3]10-ChuChuyen'!D16+'[4]10-ChuChuyen'!D16+'[5]10-ChuChuyen'!D16+'[6]10-ChuChuyen'!D16+'[7]10-ChuChuyen'!D16+'[8]10-ChuChuyen'!D16+'[9]10-ChuChuyen'!D16+'[10]10-ChuChuyen'!D16+'[11]10-ChuChuyen'!D16+'[12]10-ChuChuyen'!D16+'[13]10-ChuChuyen'!D16+'[14]10-ChuChuyen'!D16+'[15]10-ChuChuyen'!D16+'[16]10-ChuChuyen'!D16+'[17]10-ChuChuyen'!D16+'[18]10-ChuChuyen'!D16</f>
        <v>504.6323</v>
      </c>
      <c r="E16" s="439">
        <v>0</v>
      </c>
      <c r="F16" s="439">
        <v>0</v>
      </c>
      <c r="G16" s="439">
        <v>0.3734</v>
      </c>
      <c r="H16" s="439">
        <v>0</v>
      </c>
      <c r="I16" s="439">
        <v>0</v>
      </c>
      <c r="J16" s="439">
        <v>0</v>
      </c>
      <c r="K16" s="439">
        <v>0</v>
      </c>
      <c r="L16" s="439">
        <v>0</v>
      </c>
      <c r="M16" s="439">
        <v>504.2589</v>
      </c>
      <c r="N16" s="439">
        <v>0</v>
      </c>
      <c r="O16" s="439">
        <v>0</v>
      </c>
      <c r="P16" s="439">
        <v>0</v>
      </c>
      <c r="Q16" s="439">
        <v>0</v>
      </c>
      <c r="R16" s="439">
        <v>0</v>
      </c>
      <c r="S16" s="439">
        <v>0</v>
      </c>
      <c r="T16" s="439">
        <v>0</v>
      </c>
      <c r="U16" s="439">
        <v>0</v>
      </c>
      <c r="V16" s="439">
        <v>0</v>
      </c>
      <c r="W16" s="439">
        <v>0</v>
      </c>
      <c r="X16" s="439">
        <v>0</v>
      </c>
      <c r="Y16" s="439">
        <v>0</v>
      </c>
      <c r="Z16" s="439">
        <v>0</v>
      </c>
      <c r="AA16" s="439">
        <v>0</v>
      </c>
      <c r="AB16" s="439">
        <v>0</v>
      </c>
      <c r="AC16" s="439">
        <v>0</v>
      </c>
      <c r="AD16" s="439">
        <v>0</v>
      </c>
      <c r="AE16" s="439">
        <v>0</v>
      </c>
      <c r="AF16" s="382">
        <f>M35</f>
        <v>508.7894</v>
      </c>
    </row>
    <row r="17" spans="1:32" s="125" customFormat="1" ht="24" customHeight="1">
      <c r="A17" s="136" t="s">
        <v>93</v>
      </c>
      <c r="B17" s="137" t="s">
        <v>397</v>
      </c>
      <c r="C17" s="50" t="s">
        <v>24</v>
      </c>
      <c r="D17" s="364">
        <f>'[2]10-ChuChuyen'!D17+'[3]10-ChuChuyen'!D17+'[4]10-ChuChuyen'!D17+'[5]10-ChuChuyen'!D17+'[6]10-ChuChuyen'!D17+'[7]10-ChuChuyen'!D17+'[8]10-ChuChuyen'!D17+'[9]10-ChuChuyen'!D17+'[10]10-ChuChuyen'!D17+'[11]10-ChuChuyen'!D17+'[12]10-ChuChuyen'!D17+'[13]10-ChuChuyen'!D17+'[14]10-ChuChuyen'!D17+'[15]10-ChuChuyen'!D17+'[16]10-ChuChuyen'!D17+'[17]10-ChuChuyen'!D17+'[18]10-ChuChuyen'!D17</f>
        <v>1843.1717999999996</v>
      </c>
      <c r="E17" s="439">
        <v>0</v>
      </c>
      <c r="F17" s="439">
        <v>0</v>
      </c>
      <c r="G17" s="439">
        <v>0</v>
      </c>
      <c r="H17" s="439">
        <v>0</v>
      </c>
      <c r="I17" s="439">
        <v>0</v>
      </c>
      <c r="J17" s="439">
        <v>0</v>
      </c>
      <c r="K17" s="439">
        <v>0</v>
      </c>
      <c r="L17" s="439">
        <v>0</v>
      </c>
      <c r="M17" s="439">
        <v>0</v>
      </c>
      <c r="N17" s="439">
        <v>1843.0883999999996</v>
      </c>
      <c r="O17" s="439">
        <v>0</v>
      </c>
      <c r="P17" s="439">
        <v>0</v>
      </c>
      <c r="Q17" s="439">
        <v>0</v>
      </c>
      <c r="R17" s="439">
        <v>0</v>
      </c>
      <c r="S17" s="439">
        <v>0</v>
      </c>
      <c r="T17" s="439">
        <v>0.0834</v>
      </c>
      <c r="U17" s="439">
        <v>0</v>
      </c>
      <c r="V17" s="439">
        <v>0</v>
      </c>
      <c r="W17" s="439">
        <v>0</v>
      </c>
      <c r="X17" s="439">
        <v>0</v>
      </c>
      <c r="Y17" s="439">
        <v>0</v>
      </c>
      <c r="Z17" s="439">
        <v>0</v>
      </c>
      <c r="AA17" s="439">
        <v>0</v>
      </c>
      <c r="AB17" s="439">
        <v>0</v>
      </c>
      <c r="AC17" s="439">
        <v>0</v>
      </c>
      <c r="AD17" s="439">
        <v>0</v>
      </c>
      <c r="AE17" s="439">
        <v>0</v>
      </c>
      <c r="AF17" s="382">
        <f>N35</f>
        <v>1860.3216999999995</v>
      </c>
    </row>
    <row r="18" spans="1:32" s="125" customFormat="1" ht="24" customHeight="1">
      <c r="A18" s="136" t="s">
        <v>95</v>
      </c>
      <c r="B18" s="137" t="s">
        <v>398</v>
      </c>
      <c r="C18" s="50" t="s">
        <v>97</v>
      </c>
      <c r="D18" s="364">
        <f>'[2]10-ChuChuyen'!D18+'[3]10-ChuChuyen'!D18+'[4]10-ChuChuyen'!D18+'[5]10-ChuChuyen'!D18+'[6]10-ChuChuyen'!D18+'[7]10-ChuChuyen'!D18+'[8]10-ChuChuyen'!D18+'[9]10-ChuChuyen'!D18+'[10]10-ChuChuyen'!D18+'[11]10-ChuChuyen'!D18+'[12]10-ChuChuyen'!D18+'[13]10-ChuChuyen'!D18+'[14]10-ChuChuyen'!D18+'[15]10-ChuChuyen'!D18+'[16]10-ChuChuyen'!D18+'[17]10-ChuChuyen'!D18+'[18]10-ChuChuyen'!D18</f>
        <v>166.60279999999997</v>
      </c>
      <c r="E18" s="439">
        <v>0</v>
      </c>
      <c r="F18" s="439">
        <v>0</v>
      </c>
      <c r="G18" s="439">
        <v>0</v>
      </c>
      <c r="H18" s="439">
        <v>0</v>
      </c>
      <c r="I18" s="439">
        <v>0</v>
      </c>
      <c r="J18" s="439">
        <v>0</v>
      </c>
      <c r="K18" s="439">
        <v>0</v>
      </c>
      <c r="L18" s="439">
        <v>0</v>
      </c>
      <c r="M18" s="439">
        <v>0</v>
      </c>
      <c r="N18" s="439">
        <v>0</v>
      </c>
      <c r="O18" s="439">
        <v>166.60279999999997</v>
      </c>
      <c r="P18" s="439">
        <v>0</v>
      </c>
      <c r="Q18" s="439">
        <v>0</v>
      </c>
      <c r="R18" s="439">
        <v>0</v>
      </c>
      <c r="S18" s="439">
        <v>0</v>
      </c>
      <c r="T18" s="439">
        <v>0</v>
      </c>
      <c r="U18" s="439">
        <v>0</v>
      </c>
      <c r="V18" s="439">
        <v>0</v>
      </c>
      <c r="W18" s="439">
        <v>0</v>
      </c>
      <c r="X18" s="439">
        <v>0</v>
      </c>
      <c r="Y18" s="439">
        <v>0</v>
      </c>
      <c r="Z18" s="439">
        <v>0</v>
      </c>
      <c r="AA18" s="439">
        <v>0</v>
      </c>
      <c r="AB18" s="439">
        <v>0</v>
      </c>
      <c r="AC18" s="439">
        <v>0</v>
      </c>
      <c r="AD18" s="439">
        <v>0</v>
      </c>
      <c r="AE18" s="439">
        <v>0</v>
      </c>
      <c r="AF18" s="382">
        <f>O35</f>
        <v>166.78519999999997</v>
      </c>
    </row>
    <row r="19" spans="1:32" s="125" customFormat="1" ht="24" customHeight="1">
      <c r="A19" s="136" t="s">
        <v>101</v>
      </c>
      <c r="B19" s="137" t="s">
        <v>416</v>
      </c>
      <c r="C19" s="138" t="s">
        <v>30</v>
      </c>
      <c r="D19" s="364">
        <f>'[2]10-ChuChuyen'!D19+'[3]10-ChuChuyen'!D19+'[4]10-ChuChuyen'!D19+'[5]10-ChuChuyen'!D19+'[6]10-ChuChuyen'!D19+'[7]10-ChuChuyen'!D19+'[8]10-ChuChuyen'!D19+'[9]10-ChuChuyen'!D19+'[10]10-ChuChuyen'!D19+'[11]10-ChuChuyen'!D19+'[12]10-ChuChuyen'!D19+'[13]10-ChuChuyen'!D19+'[14]10-ChuChuyen'!D19+'[15]10-ChuChuyen'!D19+'[16]10-ChuChuyen'!D19+'[17]10-ChuChuyen'!D19+'[18]10-ChuChuyen'!D19</f>
        <v>14.697700000000001</v>
      </c>
      <c r="E19" s="439">
        <v>0</v>
      </c>
      <c r="F19" s="439">
        <v>0</v>
      </c>
      <c r="G19" s="439">
        <v>0</v>
      </c>
      <c r="H19" s="439">
        <v>0</v>
      </c>
      <c r="I19" s="439">
        <v>0</v>
      </c>
      <c r="J19" s="439">
        <v>0</v>
      </c>
      <c r="K19" s="439">
        <v>0</v>
      </c>
      <c r="L19" s="439">
        <v>0</v>
      </c>
      <c r="M19" s="439">
        <v>0</v>
      </c>
      <c r="N19" s="439">
        <v>0</v>
      </c>
      <c r="O19" s="439">
        <v>0</v>
      </c>
      <c r="P19" s="439">
        <v>14.6858</v>
      </c>
      <c r="Q19" s="439">
        <v>0</v>
      </c>
      <c r="R19" s="439">
        <v>0</v>
      </c>
      <c r="S19" s="473">
        <v>0.0119</v>
      </c>
      <c r="T19" s="439">
        <v>0</v>
      </c>
      <c r="U19" s="439">
        <v>0</v>
      </c>
      <c r="V19" s="439">
        <v>0</v>
      </c>
      <c r="W19" s="439">
        <v>0</v>
      </c>
      <c r="X19" s="439">
        <v>0</v>
      </c>
      <c r="Y19" s="439">
        <v>0</v>
      </c>
      <c r="Z19" s="439">
        <v>0</v>
      </c>
      <c r="AA19" s="439">
        <v>0</v>
      </c>
      <c r="AB19" s="439">
        <v>0</v>
      </c>
      <c r="AC19" s="439">
        <v>0</v>
      </c>
      <c r="AD19" s="439">
        <v>0</v>
      </c>
      <c r="AE19" s="439">
        <v>0</v>
      </c>
      <c r="AF19" s="382">
        <f>P35</f>
        <v>14.6858</v>
      </c>
    </row>
    <row r="20" spans="1:32" s="125" customFormat="1" ht="24" customHeight="1">
      <c r="A20" s="136" t="s">
        <v>103</v>
      </c>
      <c r="B20" s="137" t="s">
        <v>417</v>
      </c>
      <c r="C20" s="138" t="s">
        <v>105</v>
      </c>
      <c r="D20" s="364">
        <f>'[2]10-ChuChuyen'!D20+'[3]10-ChuChuyen'!D20+'[4]10-ChuChuyen'!D20+'[5]10-ChuChuyen'!D20+'[6]10-ChuChuyen'!D20+'[7]10-ChuChuyen'!D20+'[8]10-ChuChuyen'!D20+'[9]10-ChuChuyen'!D20+'[10]10-ChuChuyen'!D20+'[11]10-ChuChuyen'!D20+'[12]10-ChuChuyen'!D20+'[13]10-ChuChuyen'!D20+'[14]10-ChuChuyen'!D20+'[15]10-ChuChuyen'!D20+'[16]10-ChuChuyen'!D20+'[17]10-ChuChuyen'!D20+'[18]10-ChuChuyen'!D20</f>
        <v>61.7061</v>
      </c>
      <c r="E20" s="439">
        <v>0</v>
      </c>
      <c r="F20" s="439">
        <v>0</v>
      </c>
      <c r="G20" s="439">
        <v>0</v>
      </c>
      <c r="H20" s="439">
        <v>0</v>
      </c>
      <c r="I20" s="439">
        <v>0</v>
      </c>
      <c r="J20" s="439">
        <v>0</v>
      </c>
      <c r="K20" s="439">
        <v>0</v>
      </c>
      <c r="L20" s="439">
        <v>0</v>
      </c>
      <c r="M20" s="439">
        <v>0</v>
      </c>
      <c r="N20" s="439">
        <v>0</v>
      </c>
      <c r="O20" s="439">
        <v>0</v>
      </c>
      <c r="P20" s="439">
        <v>0</v>
      </c>
      <c r="Q20" s="439">
        <v>61.7061</v>
      </c>
      <c r="R20" s="439">
        <v>0</v>
      </c>
      <c r="S20" s="439">
        <v>0</v>
      </c>
      <c r="T20" s="439">
        <v>0</v>
      </c>
      <c r="U20" s="439">
        <v>0</v>
      </c>
      <c r="V20" s="439">
        <v>0</v>
      </c>
      <c r="W20" s="439">
        <v>0</v>
      </c>
      <c r="X20" s="439">
        <v>0</v>
      </c>
      <c r="Y20" s="439">
        <v>0</v>
      </c>
      <c r="Z20" s="439">
        <v>0</v>
      </c>
      <c r="AA20" s="439">
        <v>0</v>
      </c>
      <c r="AB20" s="439">
        <v>0</v>
      </c>
      <c r="AC20" s="439">
        <v>0</v>
      </c>
      <c r="AD20" s="439">
        <v>0</v>
      </c>
      <c r="AE20" s="439">
        <v>0</v>
      </c>
      <c r="AF20" s="382">
        <f>Q35</f>
        <v>61.7061</v>
      </c>
    </row>
    <row r="21" spans="1:32" s="125" customFormat="1" ht="24" customHeight="1">
      <c r="A21" s="136" t="s">
        <v>106</v>
      </c>
      <c r="B21" s="137" t="s">
        <v>418</v>
      </c>
      <c r="C21" s="138" t="s">
        <v>108</v>
      </c>
      <c r="D21" s="364">
        <f>'[2]10-ChuChuyen'!D21+'[3]10-ChuChuyen'!D21+'[4]10-ChuChuyen'!D21+'[5]10-ChuChuyen'!D21+'[6]10-ChuChuyen'!D21+'[7]10-ChuChuyen'!D21+'[8]10-ChuChuyen'!D21+'[9]10-ChuChuyen'!D21+'[10]10-ChuChuyen'!D21+'[11]10-ChuChuyen'!D21+'[12]10-ChuChuyen'!D21+'[13]10-ChuChuyen'!D21+'[14]10-ChuChuyen'!D21+'[15]10-ChuChuyen'!D21+'[16]10-ChuChuyen'!D21+'[17]10-ChuChuyen'!D21+'[18]10-ChuChuyen'!D21</f>
        <v>7.4589</v>
      </c>
      <c r="E21" s="439">
        <v>0</v>
      </c>
      <c r="F21" s="439">
        <v>0</v>
      </c>
      <c r="G21" s="439">
        <v>0</v>
      </c>
      <c r="H21" s="439">
        <v>0</v>
      </c>
      <c r="I21" s="439">
        <v>0</v>
      </c>
      <c r="J21" s="439">
        <v>0</v>
      </c>
      <c r="K21" s="439">
        <v>0</v>
      </c>
      <c r="L21" s="439">
        <v>0</v>
      </c>
      <c r="M21" s="439">
        <v>0</v>
      </c>
      <c r="N21" s="439">
        <v>0</v>
      </c>
      <c r="O21" s="439">
        <v>0</v>
      </c>
      <c r="P21" s="439">
        <v>0</v>
      </c>
      <c r="Q21" s="439">
        <v>0</v>
      </c>
      <c r="R21" s="439">
        <v>7.4589</v>
      </c>
      <c r="S21" s="439">
        <v>0</v>
      </c>
      <c r="T21" s="439">
        <v>0</v>
      </c>
      <c r="U21" s="439">
        <v>0</v>
      </c>
      <c r="V21" s="439">
        <v>0</v>
      </c>
      <c r="W21" s="439">
        <v>0</v>
      </c>
      <c r="X21" s="439">
        <v>0</v>
      </c>
      <c r="Y21" s="439">
        <v>0</v>
      </c>
      <c r="Z21" s="439">
        <v>0</v>
      </c>
      <c r="AA21" s="439">
        <v>0</v>
      </c>
      <c r="AB21" s="439">
        <v>0</v>
      </c>
      <c r="AC21" s="439">
        <v>0</v>
      </c>
      <c r="AD21" s="439">
        <v>0</v>
      </c>
      <c r="AE21" s="439">
        <v>0</v>
      </c>
      <c r="AF21" s="382">
        <f>R35</f>
        <v>7.4589</v>
      </c>
    </row>
    <row r="22" spans="1:32" s="125" customFormat="1" ht="24" customHeight="1">
      <c r="A22" s="136" t="s">
        <v>109</v>
      </c>
      <c r="B22" s="137" t="s">
        <v>407</v>
      </c>
      <c r="C22" s="138" t="s">
        <v>111</v>
      </c>
      <c r="D22" s="364">
        <f>'[2]10-ChuChuyen'!D22+'[3]10-ChuChuyen'!D22+'[4]10-ChuChuyen'!D22+'[5]10-ChuChuyen'!D22+'[6]10-ChuChuyen'!D22+'[7]10-ChuChuyen'!D22+'[8]10-ChuChuyen'!D22+'[9]10-ChuChuyen'!D22+'[10]10-ChuChuyen'!D22+'[11]10-ChuChuyen'!D22+'[12]10-ChuChuyen'!D22+'[13]10-ChuChuyen'!D22+'[14]10-ChuChuyen'!D22+'[15]10-ChuChuyen'!D22+'[16]10-ChuChuyen'!D22+'[17]10-ChuChuyen'!D22+'[18]10-ChuChuyen'!D22</f>
        <v>299.5219</v>
      </c>
      <c r="E22" s="439">
        <v>0</v>
      </c>
      <c r="F22" s="439">
        <v>0</v>
      </c>
      <c r="G22" s="439">
        <v>0</v>
      </c>
      <c r="H22" s="439">
        <v>0</v>
      </c>
      <c r="I22" s="439">
        <v>0</v>
      </c>
      <c r="J22" s="439">
        <v>0</v>
      </c>
      <c r="K22" s="439">
        <v>0</v>
      </c>
      <c r="L22" s="439">
        <v>0</v>
      </c>
      <c r="M22" s="439">
        <v>0</v>
      </c>
      <c r="N22" s="439">
        <v>0</v>
      </c>
      <c r="O22" s="439">
        <v>0</v>
      </c>
      <c r="P22" s="439">
        <v>0</v>
      </c>
      <c r="Q22" s="439">
        <v>0</v>
      </c>
      <c r="R22" s="439">
        <v>0</v>
      </c>
      <c r="S22" s="439">
        <v>299.5219</v>
      </c>
      <c r="T22" s="439">
        <v>0</v>
      </c>
      <c r="U22" s="439">
        <v>0</v>
      </c>
      <c r="V22" s="439">
        <v>0</v>
      </c>
      <c r="W22" s="439">
        <v>0</v>
      </c>
      <c r="X22" s="439">
        <v>0</v>
      </c>
      <c r="Y22" s="439">
        <v>0</v>
      </c>
      <c r="Z22" s="439">
        <v>0</v>
      </c>
      <c r="AA22" s="439">
        <v>0</v>
      </c>
      <c r="AB22" s="439">
        <v>0</v>
      </c>
      <c r="AC22" s="439">
        <v>0</v>
      </c>
      <c r="AD22" s="439">
        <v>0</v>
      </c>
      <c r="AE22" s="439">
        <v>0</v>
      </c>
      <c r="AF22" s="382">
        <f>S35</f>
        <v>299.6764</v>
      </c>
    </row>
    <row r="23" spans="1:32" s="125" customFormat="1" ht="24" customHeight="1">
      <c r="A23" s="136" t="s">
        <v>135</v>
      </c>
      <c r="B23" s="137" t="s">
        <v>419</v>
      </c>
      <c r="C23" s="138" t="s">
        <v>137</v>
      </c>
      <c r="D23" s="364">
        <f>'[2]10-ChuChuyen'!D23+'[3]10-ChuChuyen'!D23+'[4]10-ChuChuyen'!D23+'[5]10-ChuChuyen'!D23+'[6]10-ChuChuyen'!D23+'[7]10-ChuChuyen'!D23+'[8]10-ChuChuyen'!D23+'[9]10-ChuChuyen'!D23+'[10]10-ChuChuyen'!D23+'[11]10-ChuChuyen'!D23+'[12]10-ChuChuyen'!D23+'[13]10-ChuChuyen'!D23+'[14]10-ChuChuyen'!D23+'[15]10-ChuChuyen'!D23+'[16]10-ChuChuyen'!D23+'[17]10-ChuChuyen'!D23+'[18]10-ChuChuyen'!D23</f>
        <v>1816.4071000000001</v>
      </c>
      <c r="E23" s="439">
        <v>0</v>
      </c>
      <c r="F23" s="439">
        <v>0</v>
      </c>
      <c r="G23" s="439">
        <v>0</v>
      </c>
      <c r="H23" s="439">
        <v>0</v>
      </c>
      <c r="I23" s="439">
        <v>0</v>
      </c>
      <c r="J23" s="439">
        <v>0</v>
      </c>
      <c r="K23" s="439">
        <v>0</v>
      </c>
      <c r="L23" s="439">
        <v>0</v>
      </c>
      <c r="M23" s="439">
        <v>2.101</v>
      </c>
      <c r="N23" s="439">
        <v>0</v>
      </c>
      <c r="O23" s="439">
        <v>0</v>
      </c>
      <c r="P23" s="439">
        <v>0</v>
      </c>
      <c r="Q23" s="439">
        <v>0</v>
      </c>
      <c r="R23" s="439">
        <v>0</v>
      </c>
      <c r="S23" s="439">
        <v>0</v>
      </c>
      <c r="T23" s="439">
        <v>1814.3061</v>
      </c>
      <c r="U23" s="439">
        <v>0</v>
      </c>
      <c r="V23" s="439">
        <v>0</v>
      </c>
      <c r="W23" s="439">
        <v>0</v>
      </c>
      <c r="X23" s="439">
        <v>0</v>
      </c>
      <c r="Y23" s="439">
        <v>0</v>
      </c>
      <c r="Z23" s="439">
        <v>0</v>
      </c>
      <c r="AA23" s="439">
        <v>0</v>
      </c>
      <c r="AB23" s="439">
        <v>0</v>
      </c>
      <c r="AC23" s="439">
        <v>0</v>
      </c>
      <c r="AD23" s="439">
        <v>0</v>
      </c>
      <c r="AE23" s="439">
        <v>0</v>
      </c>
      <c r="AF23" s="382">
        <f>T35</f>
        <v>1816.5889</v>
      </c>
    </row>
    <row r="24" spans="1:32" s="125" customFormat="1" ht="24" customHeight="1">
      <c r="A24" s="136" t="s">
        <v>143</v>
      </c>
      <c r="B24" s="137" t="s">
        <v>408</v>
      </c>
      <c r="C24" s="138" t="s">
        <v>145</v>
      </c>
      <c r="D24" s="364">
        <f>'[2]10-ChuChuyen'!D24+'[3]10-ChuChuyen'!D24+'[4]10-ChuChuyen'!D24+'[5]10-ChuChuyen'!D24+'[6]10-ChuChuyen'!D24+'[7]10-ChuChuyen'!D24+'[8]10-ChuChuyen'!D24+'[9]10-ChuChuyen'!D24+'[10]10-ChuChuyen'!D24+'[11]10-ChuChuyen'!D24+'[12]10-ChuChuyen'!D24+'[13]10-ChuChuyen'!D24+'[14]10-ChuChuyen'!D24+'[15]10-ChuChuyen'!D24+'[16]10-ChuChuyen'!D24+'[17]10-ChuChuyen'!D24+'[18]10-ChuChuyen'!D24</f>
        <v>1421.8005000000003</v>
      </c>
      <c r="E24" s="439">
        <v>0</v>
      </c>
      <c r="F24" s="439">
        <v>0</v>
      </c>
      <c r="G24" s="439">
        <v>0</v>
      </c>
      <c r="H24" s="439">
        <v>0</v>
      </c>
      <c r="I24" s="439">
        <v>0</v>
      </c>
      <c r="J24" s="439">
        <v>0</v>
      </c>
      <c r="K24" s="439">
        <v>0</v>
      </c>
      <c r="L24" s="439">
        <v>0</v>
      </c>
      <c r="M24" s="439">
        <v>0</v>
      </c>
      <c r="N24" s="473">
        <v>0.0175</v>
      </c>
      <c r="O24" s="439">
        <v>0</v>
      </c>
      <c r="P24" s="439">
        <v>0</v>
      </c>
      <c r="Q24" s="439">
        <v>0</v>
      </c>
      <c r="R24" s="439">
        <v>0</v>
      </c>
      <c r="S24" s="439">
        <v>0.0977</v>
      </c>
      <c r="T24" s="473">
        <v>0.0201</v>
      </c>
      <c r="U24" s="439">
        <v>1421.6652000000004</v>
      </c>
      <c r="V24" s="439">
        <v>0</v>
      </c>
      <c r="W24" s="439">
        <v>0</v>
      </c>
      <c r="X24" s="439">
        <v>0</v>
      </c>
      <c r="Y24" s="439">
        <v>0</v>
      </c>
      <c r="Z24" s="439">
        <v>0</v>
      </c>
      <c r="AA24" s="439">
        <v>0</v>
      </c>
      <c r="AB24" s="439">
        <v>0</v>
      </c>
      <c r="AC24" s="439">
        <v>0</v>
      </c>
      <c r="AD24" s="439">
        <v>0</v>
      </c>
      <c r="AE24" s="439">
        <v>0</v>
      </c>
      <c r="AF24" s="382">
        <f>U35</f>
        <v>1422.1614000000004</v>
      </c>
    </row>
    <row r="25" spans="1:32" s="125" customFormat="1" ht="24" customHeight="1">
      <c r="A25" s="136" t="s">
        <v>173</v>
      </c>
      <c r="B25" s="137" t="s">
        <v>409</v>
      </c>
      <c r="C25" s="138" t="s">
        <v>29</v>
      </c>
      <c r="D25" s="364">
        <f>'[2]10-ChuChuyen'!D25+'[3]10-ChuChuyen'!D25+'[4]10-ChuChuyen'!D25+'[5]10-ChuChuyen'!D25+'[6]10-ChuChuyen'!D25+'[7]10-ChuChuyen'!D25+'[8]10-ChuChuyen'!D25+'[9]10-ChuChuyen'!D25+'[10]10-ChuChuyen'!D25+'[11]10-ChuChuyen'!D25+'[12]10-ChuChuyen'!D25+'[13]10-ChuChuyen'!D25+'[14]10-ChuChuyen'!D25+'[15]10-ChuChuyen'!D25+'[16]10-ChuChuyen'!D25+'[17]10-ChuChuyen'!D25+'[18]10-ChuChuyen'!D25</f>
        <v>67.9373</v>
      </c>
      <c r="E25" s="439">
        <v>0</v>
      </c>
      <c r="F25" s="439">
        <v>0</v>
      </c>
      <c r="G25" s="439">
        <v>0</v>
      </c>
      <c r="H25" s="439">
        <v>0</v>
      </c>
      <c r="I25" s="439">
        <v>0</v>
      </c>
      <c r="J25" s="439">
        <v>0</v>
      </c>
      <c r="K25" s="439">
        <v>0</v>
      </c>
      <c r="L25" s="439">
        <v>0</v>
      </c>
      <c r="M25" s="439">
        <v>0</v>
      </c>
      <c r="N25" s="439">
        <v>0</v>
      </c>
      <c r="O25" s="439">
        <v>0</v>
      </c>
      <c r="P25" s="439">
        <v>0</v>
      </c>
      <c r="Q25" s="439">
        <v>0</v>
      </c>
      <c r="R25" s="439">
        <v>0</v>
      </c>
      <c r="S25" s="439">
        <v>0</v>
      </c>
      <c r="T25" s="439">
        <v>0</v>
      </c>
      <c r="U25" s="439">
        <v>0</v>
      </c>
      <c r="V25" s="439">
        <v>67.9373</v>
      </c>
      <c r="W25" s="439">
        <v>0</v>
      </c>
      <c r="X25" s="439">
        <v>0</v>
      </c>
      <c r="Y25" s="439">
        <v>0</v>
      </c>
      <c r="Z25" s="439">
        <v>0</v>
      </c>
      <c r="AA25" s="439">
        <v>0</v>
      </c>
      <c r="AB25" s="439">
        <v>0</v>
      </c>
      <c r="AC25" s="439">
        <v>0</v>
      </c>
      <c r="AD25" s="439">
        <v>0</v>
      </c>
      <c r="AE25" s="439">
        <v>0</v>
      </c>
      <c r="AF25" s="382">
        <f>V35</f>
        <v>68.82</v>
      </c>
    </row>
    <row r="26" spans="1:32" s="125" customFormat="1" ht="24" customHeight="1">
      <c r="A26" s="136" t="s">
        <v>175</v>
      </c>
      <c r="B26" s="137" t="s">
        <v>410</v>
      </c>
      <c r="C26" s="138" t="s">
        <v>28</v>
      </c>
      <c r="D26" s="364">
        <f>'[2]10-ChuChuyen'!D26+'[3]10-ChuChuyen'!D26+'[4]10-ChuChuyen'!D26+'[5]10-ChuChuyen'!D26+'[6]10-ChuChuyen'!D26+'[7]10-ChuChuyen'!D26+'[8]10-ChuChuyen'!D26+'[9]10-ChuChuyen'!D26+'[10]10-ChuChuyen'!D26+'[11]10-ChuChuyen'!D26+'[12]10-ChuChuyen'!D26+'[13]10-ChuChuyen'!D26+'[14]10-ChuChuyen'!D26+'[15]10-ChuChuyen'!D26+'[16]10-ChuChuyen'!D26+'[17]10-ChuChuyen'!D26+'[18]10-ChuChuyen'!D26</f>
        <v>1.9392999999999998</v>
      </c>
      <c r="E26" s="439">
        <v>0</v>
      </c>
      <c r="F26" s="439">
        <v>0</v>
      </c>
      <c r="G26" s="439">
        <v>0</v>
      </c>
      <c r="H26" s="439">
        <v>0</v>
      </c>
      <c r="I26" s="439">
        <v>0</v>
      </c>
      <c r="J26" s="439">
        <v>0</v>
      </c>
      <c r="K26" s="439">
        <v>0</v>
      </c>
      <c r="L26" s="439">
        <v>0</v>
      </c>
      <c r="M26" s="439">
        <v>0</v>
      </c>
      <c r="N26" s="439">
        <v>0</v>
      </c>
      <c r="O26" s="439">
        <v>0</v>
      </c>
      <c r="P26" s="439">
        <v>0</v>
      </c>
      <c r="Q26" s="439">
        <v>0</v>
      </c>
      <c r="R26" s="439">
        <v>0</v>
      </c>
      <c r="S26" s="439">
        <v>0</v>
      </c>
      <c r="T26" s="439">
        <v>0</v>
      </c>
      <c r="U26" s="439">
        <v>0</v>
      </c>
      <c r="V26" s="439">
        <v>0</v>
      </c>
      <c r="W26" s="439">
        <v>1.9392999999999998</v>
      </c>
      <c r="X26" s="439">
        <v>0</v>
      </c>
      <c r="Y26" s="439">
        <v>0</v>
      </c>
      <c r="Z26" s="439">
        <v>0</v>
      </c>
      <c r="AA26" s="439">
        <v>0</v>
      </c>
      <c r="AB26" s="439">
        <v>0</v>
      </c>
      <c r="AC26" s="439">
        <v>0</v>
      </c>
      <c r="AD26" s="439">
        <v>0</v>
      </c>
      <c r="AE26" s="439">
        <v>0</v>
      </c>
      <c r="AF26" s="382">
        <f>W35</f>
        <v>1.9392999999999998</v>
      </c>
    </row>
    <row r="27" spans="1:32" s="125" customFormat="1" ht="24" customHeight="1">
      <c r="A27" s="136" t="s">
        <v>177</v>
      </c>
      <c r="B27" s="137" t="s">
        <v>313</v>
      </c>
      <c r="C27" s="138" t="s">
        <v>22</v>
      </c>
      <c r="D27" s="364">
        <f>'[2]10-ChuChuyen'!D27+'[3]10-ChuChuyen'!D27+'[4]10-ChuChuyen'!D27+'[5]10-ChuChuyen'!D27+'[6]10-ChuChuyen'!D27+'[7]10-ChuChuyen'!D27+'[8]10-ChuChuyen'!D27+'[9]10-ChuChuyen'!D27+'[10]10-ChuChuyen'!D27+'[11]10-ChuChuyen'!D27+'[12]10-ChuChuyen'!D27+'[13]10-ChuChuyen'!D27+'[14]10-ChuChuyen'!D27+'[15]10-ChuChuyen'!D27+'[16]10-ChuChuyen'!D27+'[17]10-ChuChuyen'!D27+'[18]10-ChuChuyen'!D27</f>
        <v>82.02289999999999</v>
      </c>
      <c r="E27" s="439">
        <v>0</v>
      </c>
      <c r="F27" s="439">
        <v>0</v>
      </c>
      <c r="G27" s="439">
        <v>0</v>
      </c>
      <c r="H27" s="439">
        <v>0</v>
      </c>
      <c r="I27" s="439">
        <v>0</v>
      </c>
      <c r="J27" s="439">
        <v>0</v>
      </c>
      <c r="K27" s="439">
        <v>0</v>
      </c>
      <c r="L27" s="439">
        <v>0</v>
      </c>
      <c r="M27" s="439">
        <v>0</v>
      </c>
      <c r="N27" s="439">
        <v>0</v>
      </c>
      <c r="O27" s="439">
        <v>0</v>
      </c>
      <c r="P27" s="439">
        <v>0</v>
      </c>
      <c r="Q27" s="439">
        <v>0</v>
      </c>
      <c r="R27" s="439">
        <v>0</v>
      </c>
      <c r="S27" s="439">
        <v>0</v>
      </c>
      <c r="T27" s="439">
        <v>0</v>
      </c>
      <c r="U27" s="439">
        <v>0</v>
      </c>
      <c r="V27" s="439">
        <v>0</v>
      </c>
      <c r="W27" s="439">
        <v>0</v>
      </c>
      <c r="X27" s="439">
        <v>82.02289999999999</v>
      </c>
      <c r="Y27" s="439">
        <v>0</v>
      </c>
      <c r="Z27" s="439">
        <v>0</v>
      </c>
      <c r="AA27" s="439">
        <v>0</v>
      </c>
      <c r="AB27" s="439">
        <v>0</v>
      </c>
      <c r="AC27" s="439">
        <v>0</v>
      </c>
      <c r="AD27" s="439">
        <v>0</v>
      </c>
      <c r="AE27" s="439">
        <v>0</v>
      </c>
      <c r="AF27" s="382">
        <f>X35</f>
        <v>82.02289999999999</v>
      </c>
    </row>
    <row r="28" spans="1:32" s="125" customFormat="1" ht="24" customHeight="1">
      <c r="A28" s="136" t="s">
        <v>179</v>
      </c>
      <c r="B28" s="137" t="s">
        <v>180</v>
      </c>
      <c r="C28" s="138" t="s">
        <v>27</v>
      </c>
      <c r="D28" s="364">
        <f>'[2]10-ChuChuyen'!D28+'[3]10-ChuChuyen'!D28+'[4]10-ChuChuyen'!D28+'[5]10-ChuChuyen'!D28+'[6]10-ChuChuyen'!D28+'[7]10-ChuChuyen'!D28+'[8]10-ChuChuyen'!D28+'[9]10-ChuChuyen'!D28+'[10]10-ChuChuyen'!D28+'[11]10-ChuChuyen'!D28+'[12]10-ChuChuyen'!D28+'[13]10-ChuChuyen'!D28+'[14]10-ChuChuyen'!D28+'[15]10-ChuChuyen'!D28+'[16]10-ChuChuyen'!D28+'[17]10-ChuChuyen'!D28+'[18]10-ChuChuyen'!D28</f>
        <v>246.26180000000002</v>
      </c>
      <c r="E28" s="439">
        <v>0</v>
      </c>
      <c r="F28" s="439">
        <v>0</v>
      </c>
      <c r="G28" s="439">
        <v>0</v>
      </c>
      <c r="H28" s="439">
        <v>0</v>
      </c>
      <c r="I28" s="439">
        <v>0</v>
      </c>
      <c r="J28" s="439">
        <v>0</v>
      </c>
      <c r="K28" s="439">
        <v>0</v>
      </c>
      <c r="L28" s="439">
        <v>0</v>
      </c>
      <c r="M28" s="439">
        <v>0</v>
      </c>
      <c r="N28" s="439">
        <v>0</v>
      </c>
      <c r="O28" s="439">
        <v>0</v>
      </c>
      <c r="P28" s="439">
        <v>0</v>
      </c>
      <c r="Q28" s="439">
        <v>0</v>
      </c>
      <c r="R28" s="439">
        <v>0</v>
      </c>
      <c r="S28" s="439">
        <v>0</v>
      </c>
      <c r="T28" s="439">
        <v>0</v>
      </c>
      <c r="U28" s="439">
        <v>0</v>
      </c>
      <c r="V28" s="439">
        <v>0</v>
      </c>
      <c r="W28" s="439">
        <v>0</v>
      </c>
      <c r="X28" s="439">
        <v>0</v>
      </c>
      <c r="Y28" s="439">
        <v>246.26180000000002</v>
      </c>
      <c r="Z28" s="439">
        <v>0</v>
      </c>
      <c r="AA28" s="439">
        <v>0</v>
      </c>
      <c r="AB28" s="439">
        <v>0</v>
      </c>
      <c r="AC28" s="439">
        <v>0</v>
      </c>
      <c r="AD28" s="439">
        <v>0</v>
      </c>
      <c r="AE28" s="439">
        <v>0</v>
      </c>
      <c r="AF28" s="382">
        <f>Y35</f>
        <v>246.26180000000002</v>
      </c>
    </row>
    <row r="29" spans="1:32" s="125" customFormat="1" ht="24" customHeight="1">
      <c r="A29" s="136" t="s">
        <v>181</v>
      </c>
      <c r="B29" s="137" t="s">
        <v>182</v>
      </c>
      <c r="C29" s="138" t="s">
        <v>183</v>
      </c>
      <c r="D29" s="364">
        <f>'[2]10-ChuChuyen'!D29+'[3]10-ChuChuyen'!D29+'[4]10-ChuChuyen'!D29+'[5]10-ChuChuyen'!D29+'[6]10-ChuChuyen'!D29+'[7]10-ChuChuyen'!D29+'[8]10-ChuChuyen'!D29+'[9]10-ChuChuyen'!D29+'[10]10-ChuChuyen'!D29+'[11]10-ChuChuyen'!D29+'[12]10-ChuChuyen'!D29+'[13]10-ChuChuyen'!D29+'[14]10-ChuChuyen'!D29+'[15]10-ChuChuyen'!D29+'[16]10-ChuChuyen'!D29+'[17]10-ChuChuyen'!D29+'[18]10-ChuChuyen'!D29</f>
        <v>847.5788999999999</v>
      </c>
      <c r="E29" s="439">
        <v>0</v>
      </c>
      <c r="F29" s="439">
        <v>0</v>
      </c>
      <c r="G29" s="439">
        <v>0</v>
      </c>
      <c r="H29" s="439">
        <v>0</v>
      </c>
      <c r="I29" s="439">
        <v>0</v>
      </c>
      <c r="J29" s="439">
        <v>0</v>
      </c>
      <c r="K29" s="439">
        <v>0</v>
      </c>
      <c r="L29" s="439">
        <v>0</v>
      </c>
      <c r="M29" s="439">
        <v>0</v>
      </c>
      <c r="N29" s="439">
        <v>0</v>
      </c>
      <c r="O29" s="439">
        <v>0</v>
      </c>
      <c r="P29" s="439">
        <v>0</v>
      </c>
      <c r="Q29" s="439">
        <v>0</v>
      </c>
      <c r="R29" s="439">
        <v>0</v>
      </c>
      <c r="S29" s="439">
        <v>0</v>
      </c>
      <c r="T29" s="439">
        <v>0</v>
      </c>
      <c r="U29" s="439">
        <v>0</v>
      </c>
      <c r="V29" s="439">
        <v>0</v>
      </c>
      <c r="W29" s="439">
        <v>0</v>
      </c>
      <c r="X29" s="439">
        <v>0</v>
      </c>
      <c r="Y29" s="439">
        <v>0</v>
      </c>
      <c r="Z29" s="439">
        <v>847.5788999999999</v>
      </c>
      <c r="AA29" s="439">
        <v>0</v>
      </c>
      <c r="AB29" s="439">
        <v>0</v>
      </c>
      <c r="AC29" s="439">
        <v>0</v>
      </c>
      <c r="AD29" s="439">
        <v>0</v>
      </c>
      <c r="AE29" s="439">
        <v>0</v>
      </c>
      <c r="AF29" s="382">
        <f>Z35</f>
        <v>847.5788999999999</v>
      </c>
    </row>
    <row r="30" spans="1:32" s="125" customFormat="1" ht="24" customHeight="1">
      <c r="A30" s="136" t="s">
        <v>184</v>
      </c>
      <c r="B30" s="137" t="s">
        <v>185</v>
      </c>
      <c r="C30" s="50" t="s">
        <v>186</v>
      </c>
      <c r="D30" s="364">
        <f>'[2]10-ChuChuyen'!D30+'[3]10-ChuChuyen'!D30+'[4]10-ChuChuyen'!D30+'[5]10-ChuChuyen'!D30+'[6]10-ChuChuyen'!D30+'[7]10-ChuChuyen'!D30+'[8]10-ChuChuyen'!D30+'[9]10-ChuChuyen'!D30+'[10]10-ChuChuyen'!D30+'[11]10-ChuChuyen'!D30+'[12]10-ChuChuyen'!D30+'[13]10-ChuChuyen'!D30+'[14]10-ChuChuyen'!D30+'[15]10-ChuChuyen'!D30+'[16]10-ChuChuyen'!D30+'[17]10-ChuChuyen'!D30+'[18]10-ChuChuyen'!D30</f>
        <v>0</v>
      </c>
      <c r="E30" s="439">
        <v>0</v>
      </c>
      <c r="F30" s="439">
        <v>0</v>
      </c>
      <c r="G30" s="439">
        <v>0</v>
      </c>
      <c r="H30" s="439">
        <v>0</v>
      </c>
      <c r="I30" s="439">
        <v>0</v>
      </c>
      <c r="J30" s="439">
        <v>0</v>
      </c>
      <c r="K30" s="439">
        <v>0</v>
      </c>
      <c r="L30" s="439">
        <v>0</v>
      </c>
      <c r="M30" s="439">
        <v>0</v>
      </c>
      <c r="N30" s="439">
        <v>0</v>
      </c>
      <c r="O30" s="439">
        <v>0</v>
      </c>
      <c r="P30" s="439">
        <v>0</v>
      </c>
      <c r="Q30" s="439">
        <v>0</v>
      </c>
      <c r="R30" s="439">
        <v>0</v>
      </c>
      <c r="S30" s="439">
        <v>0</v>
      </c>
      <c r="T30" s="439">
        <v>0</v>
      </c>
      <c r="U30" s="439">
        <v>0</v>
      </c>
      <c r="V30" s="439">
        <v>0</v>
      </c>
      <c r="W30" s="439">
        <v>0</v>
      </c>
      <c r="X30" s="439">
        <v>0</v>
      </c>
      <c r="Y30" s="439">
        <v>0</v>
      </c>
      <c r="Z30" s="439">
        <v>0</v>
      </c>
      <c r="AA30" s="439">
        <v>0</v>
      </c>
      <c r="AB30" s="439">
        <v>0</v>
      </c>
      <c r="AC30" s="439">
        <v>0</v>
      </c>
      <c r="AD30" s="439">
        <v>0</v>
      </c>
      <c r="AE30" s="439">
        <v>0</v>
      </c>
      <c r="AF30" s="382">
        <f>AA35</f>
        <v>0</v>
      </c>
    </row>
    <row r="31" spans="1:32" s="125" customFormat="1" ht="24" customHeight="1">
      <c r="A31" s="136" t="s">
        <v>189</v>
      </c>
      <c r="B31" s="187" t="s">
        <v>399</v>
      </c>
      <c r="C31" s="50" t="s">
        <v>191</v>
      </c>
      <c r="D31" s="364">
        <f>'[2]10-ChuChuyen'!D31+'[3]10-ChuChuyen'!D31+'[4]10-ChuChuyen'!D31+'[5]10-ChuChuyen'!D31+'[6]10-ChuChuyen'!D31+'[7]10-ChuChuyen'!D31+'[8]10-ChuChuyen'!D31+'[9]10-ChuChuyen'!D31+'[10]10-ChuChuyen'!D31+'[11]10-ChuChuyen'!D31+'[12]10-ChuChuyen'!D31+'[13]10-ChuChuyen'!D31+'[14]10-ChuChuyen'!D31+'[15]10-ChuChuyen'!D31+'[16]10-ChuChuyen'!D31+'[17]10-ChuChuyen'!D31+'[18]10-ChuChuyen'!D31</f>
        <v>0</v>
      </c>
      <c r="E31" s="439">
        <v>0</v>
      </c>
      <c r="F31" s="439">
        <v>0</v>
      </c>
      <c r="G31" s="439">
        <v>0</v>
      </c>
      <c r="H31" s="439">
        <v>0</v>
      </c>
      <c r="I31" s="439">
        <v>0</v>
      </c>
      <c r="J31" s="439">
        <v>0</v>
      </c>
      <c r="K31" s="439">
        <v>0</v>
      </c>
      <c r="L31" s="439">
        <v>0</v>
      </c>
      <c r="M31" s="439">
        <v>0</v>
      </c>
      <c r="N31" s="439">
        <v>0</v>
      </c>
      <c r="O31" s="439">
        <v>0</v>
      </c>
      <c r="P31" s="439">
        <v>0</v>
      </c>
      <c r="Q31" s="439">
        <v>0</v>
      </c>
      <c r="R31" s="439">
        <v>0</v>
      </c>
      <c r="S31" s="439">
        <v>0</v>
      </c>
      <c r="T31" s="439">
        <v>0</v>
      </c>
      <c r="U31" s="439">
        <v>0</v>
      </c>
      <c r="V31" s="439">
        <v>0</v>
      </c>
      <c r="W31" s="439">
        <v>0</v>
      </c>
      <c r="X31" s="439">
        <v>0</v>
      </c>
      <c r="Y31" s="439">
        <v>0</v>
      </c>
      <c r="Z31" s="439">
        <v>0</v>
      </c>
      <c r="AA31" s="439">
        <v>0</v>
      </c>
      <c r="AB31" s="439">
        <v>0</v>
      </c>
      <c r="AC31" s="439">
        <v>0</v>
      </c>
      <c r="AD31" s="439">
        <v>0</v>
      </c>
      <c r="AE31" s="439">
        <v>0</v>
      </c>
      <c r="AF31" s="382">
        <f>AB35</f>
        <v>0</v>
      </c>
    </row>
    <row r="32" spans="1:32" s="125" customFormat="1" ht="24" customHeight="1">
      <c r="A32" s="136" t="s">
        <v>192</v>
      </c>
      <c r="B32" s="187" t="s">
        <v>400</v>
      </c>
      <c r="C32" s="50" t="s">
        <v>194</v>
      </c>
      <c r="D32" s="364">
        <f>'[2]10-ChuChuyen'!D32+'[3]10-ChuChuyen'!D32+'[4]10-ChuChuyen'!D32+'[5]10-ChuChuyen'!D32+'[6]10-ChuChuyen'!D32+'[7]10-ChuChuyen'!D32+'[8]10-ChuChuyen'!D32+'[9]10-ChuChuyen'!D32+'[10]10-ChuChuyen'!D32+'[11]10-ChuChuyen'!D32+'[12]10-ChuChuyen'!D32+'[13]10-ChuChuyen'!D32+'[14]10-ChuChuyen'!D32+'[15]10-ChuChuyen'!D32+'[16]10-ChuChuyen'!D32+'[17]10-ChuChuyen'!D32+'[18]10-ChuChuyen'!D32</f>
        <v>0</v>
      </c>
      <c r="E32" s="439">
        <v>0</v>
      </c>
      <c r="F32" s="439">
        <v>0</v>
      </c>
      <c r="G32" s="439">
        <v>0</v>
      </c>
      <c r="H32" s="439">
        <v>0</v>
      </c>
      <c r="I32" s="439">
        <v>0</v>
      </c>
      <c r="J32" s="439">
        <v>0</v>
      </c>
      <c r="K32" s="439">
        <v>0</v>
      </c>
      <c r="L32" s="439">
        <v>0</v>
      </c>
      <c r="M32" s="439">
        <v>0</v>
      </c>
      <c r="N32" s="439">
        <v>0</v>
      </c>
      <c r="O32" s="439">
        <v>0</v>
      </c>
      <c r="P32" s="439">
        <v>0</v>
      </c>
      <c r="Q32" s="439">
        <v>0</v>
      </c>
      <c r="R32" s="439">
        <v>0</v>
      </c>
      <c r="S32" s="439">
        <v>0</v>
      </c>
      <c r="T32" s="439">
        <v>0</v>
      </c>
      <c r="U32" s="439">
        <v>0</v>
      </c>
      <c r="V32" s="439">
        <v>0</v>
      </c>
      <c r="W32" s="439">
        <v>0</v>
      </c>
      <c r="X32" s="439">
        <v>0</v>
      </c>
      <c r="Y32" s="439">
        <v>0</v>
      </c>
      <c r="Z32" s="439">
        <v>0</v>
      </c>
      <c r="AA32" s="439">
        <v>0</v>
      </c>
      <c r="AB32" s="439">
        <v>0</v>
      </c>
      <c r="AC32" s="439">
        <v>0</v>
      </c>
      <c r="AD32" s="439">
        <v>0</v>
      </c>
      <c r="AE32" s="439">
        <v>0</v>
      </c>
      <c r="AF32" s="382">
        <f>AC35</f>
        <v>0</v>
      </c>
    </row>
    <row r="33" spans="1:32" s="125" customFormat="1" ht="24" customHeight="1">
      <c r="A33" s="136" t="s">
        <v>195</v>
      </c>
      <c r="B33" s="187" t="s">
        <v>401</v>
      </c>
      <c r="C33" s="50" t="s">
        <v>197</v>
      </c>
      <c r="D33" s="364">
        <f>'[2]10-ChuChuyen'!D33+'[3]10-ChuChuyen'!D33+'[4]10-ChuChuyen'!D33+'[5]10-ChuChuyen'!D33+'[6]10-ChuChuyen'!D33+'[7]10-ChuChuyen'!D33+'[8]10-ChuChuyen'!D33+'[9]10-ChuChuyen'!D33+'[10]10-ChuChuyen'!D33+'[11]10-ChuChuyen'!D33+'[12]10-ChuChuyen'!D33+'[13]10-ChuChuyen'!D33+'[14]10-ChuChuyen'!D33+'[15]10-ChuChuyen'!D33+'[16]10-ChuChuyen'!D33+'[17]10-ChuChuyen'!D33+'[18]10-ChuChuyen'!D33</f>
        <v>0</v>
      </c>
      <c r="E33" s="439">
        <v>0</v>
      </c>
      <c r="F33" s="439">
        <v>0</v>
      </c>
      <c r="G33" s="439">
        <v>0</v>
      </c>
      <c r="H33" s="439">
        <v>0</v>
      </c>
      <c r="I33" s="439">
        <v>0</v>
      </c>
      <c r="J33" s="439">
        <v>0</v>
      </c>
      <c r="K33" s="439">
        <v>0</v>
      </c>
      <c r="L33" s="439">
        <v>0</v>
      </c>
      <c r="M33" s="439">
        <v>0</v>
      </c>
      <c r="N33" s="439">
        <v>0</v>
      </c>
      <c r="O33" s="439">
        <v>0</v>
      </c>
      <c r="P33" s="439">
        <v>0</v>
      </c>
      <c r="Q33" s="439">
        <v>0</v>
      </c>
      <c r="R33" s="439">
        <v>0</v>
      </c>
      <c r="S33" s="439">
        <v>0</v>
      </c>
      <c r="T33" s="439">
        <v>0</v>
      </c>
      <c r="U33" s="439">
        <v>0</v>
      </c>
      <c r="V33" s="439">
        <v>0</v>
      </c>
      <c r="W33" s="439">
        <v>0</v>
      </c>
      <c r="X33" s="439">
        <v>0</v>
      </c>
      <c r="Y33" s="439">
        <v>0</v>
      </c>
      <c r="Z33" s="439">
        <v>0</v>
      </c>
      <c r="AA33" s="439">
        <v>0</v>
      </c>
      <c r="AB33" s="439">
        <v>0</v>
      </c>
      <c r="AC33" s="439">
        <v>0</v>
      </c>
      <c r="AD33" s="439">
        <v>0</v>
      </c>
      <c r="AE33" s="439">
        <v>0</v>
      </c>
      <c r="AF33" s="382">
        <f>AD35</f>
        <v>0</v>
      </c>
    </row>
    <row r="34" spans="1:32" s="125" customFormat="1" ht="24" customHeight="1">
      <c r="A34" s="542" t="s">
        <v>404</v>
      </c>
      <c r="B34" s="543"/>
      <c r="C34" s="218"/>
      <c r="D34" s="364">
        <f>'[2]10-ChuChuyen'!D34+'[3]10-ChuChuyen'!D34+'[4]10-ChuChuyen'!D34+'[5]10-ChuChuyen'!D34+'[6]10-ChuChuyen'!D34+'[7]10-ChuChuyen'!D34+'[8]10-ChuChuyen'!D34+'[9]10-ChuChuyen'!D34+'[10]10-ChuChuyen'!D34+'[11]10-ChuChuyen'!D34+'[12]10-ChuChuyen'!D34+'[13]10-ChuChuyen'!D34+'[14]10-ChuChuyen'!D34+'[15]10-ChuChuyen'!D34+'[16]10-ChuChuyen'!D34+'[17]10-ChuChuyen'!D34+'[18]10-ChuChuyen'!D34</f>
        <v>0</v>
      </c>
      <c r="E34" s="439">
        <v>0</v>
      </c>
      <c r="F34" s="439">
        <v>0</v>
      </c>
      <c r="G34" s="439">
        <v>0</v>
      </c>
      <c r="H34" s="439">
        <v>0</v>
      </c>
      <c r="I34" s="439">
        <v>0</v>
      </c>
      <c r="J34" s="439">
        <v>0</v>
      </c>
      <c r="K34" s="439">
        <v>0</v>
      </c>
      <c r="L34" s="439">
        <v>0</v>
      </c>
      <c r="M34" s="439">
        <v>0</v>
      </c>
      <c r="N34" s="439">
        <v>0</v>
      </c>
      <c r="O34" s="439">
        <v>0</v>
      </c>
      <c r="P34" s="439">
        <v>0</v>
      </c>
      <c r="Q34" s="439">
        <v>0</v>
      </c>
      <c r="R34" s="439">
        <v>0</v>
      </c>
      <c r="S34" s="439">
        <v>0</v>
      </c>
      <c r="T34" s="439">
        <v>0</v>
      </c>
      <c r="U34" s="439">
        <v>0</v>
      </c>
      <c r="V34" s="439">
        <v>0</v>
      </c>
      <c r="W34" s="439">
        <v>0</v>
      </c>
      <c r="X34" s="439">
        <v>0</v>
      </c>
      <c r="Y34" s="439">
        <v>0</v>
      </c>
      <c r="Z34" s="439">
        <v>0</v>
      </c>
      <c r="AA34" s="439">
        <v>0</v>
      </c>
      <c r="AB34" s="439">
        <v>0</v>
      </c>
      <c r="AC34" s="439">
        <v>0</v>
      </c>
      <c r="AD34" s="439">
        <v>0</v>
      </c>
      <c r="AE34" s="439"/>
      <c r="AF34" s="382"/>
    </row>
    <row r="35" spans="1:32" s="125" customFormat="1" ht="24" customHeight="1">
      <c r="A35" s="177" t="s">
        <v>464</v>
      </c>
      <c r="B35" s="178"/>
      <c r="C35" s="182"/>
      <c r="D35" s="428"/>
      <c r="E35" s="440">
        <v>1438.5521999999996</v>
      </c>
      <c r="F35" s="440">
        <v>3547.4921999999997</v>
      </c>
      <c r="G35" s="440">
        <v>17682.7654</v>
      </c>
      <c r="H35" s="440">
        <v>1454.7691</v>
      </c>
      <c r="I35" s="440">
        <v>6.0061</v>
      </c>
      <c r="J35" s="440">
        <v>9.536999999999999</v>
      </c>
      <c r="K35" s="440">
        <v>997.2611000000002</v>
      </c>
      <c r="L35" s="440">
        <v>0</v>
      </c>
      <c r="M35" s="440">
        <v>508.7894</v>
      </c>
      <c r="N35" s="440">
        <v>1860.3216999999995</v>
      </c>
      <c r="O35" s="440">
        <v>166.78519999999997</v>
      </c>
      <c r="P35" s="440">
        <v>14.6858</v>
      </c>
      <c r="Q35" s="440">
        <v>61.7061</v>
      </c>
      <c r="R35" s="440">
        <v>7.4589</v>
      </c>
      <c r="S35" s="440">
        <v>299.6764</v>
      </c>
      <c r="T35" s="440">
        <v>1816.5889</v>
      </c>
      <c r="U35" s="440">
        <v>1422.1614000000004</v>
      </c>
      <c r="V35" s="440">
        <v>68.82</v>
      </c>
      <c r="W35" s="440">
        <v>1.9392999999999998</v>
      </c>
      <c r="X35" s="440">
        <v>82.02289999999999</v>
      </c>
      <c r="Y35" s="440">
        <v>246.26180000000002</v>
      </c>
      <c r="Z35" s="440">
        <v>847.5788999999999</v>
      </c>
      <c r="AA35" s="440">
        <v>0</v>
      </c>
      <c r="AB35" s="440">
        <v>0</v>
      </c>
      <c r="AC35" s="440">
        <v>0</v>
      </c>
      <c r="AD35" s="440">
        <v>0</v>
      </c>
      <c r="AE35" s="440"/>
      <c r="AF35" s="382"/>
    </row>
    <row r="36" spans="1:31" s="145" customFormat="1" ht="21.75" customHeight="1" hidden="1">
      <c r="A36" s="544" t="s">
        <v>405</v>
      </c>
      <c r="B36" s="544"/>
      <c r="C36" s="544"/>
      <c r="D36" s="219"/>
      <c r="E36" s="441"/>
      <c r="F36" s="441">
        <v>2.0967</v>
      </c>
      <c r="G36" s="441">
        <v>3.8632</v>
      </c>
      <c r="H36" s="441"/>
      <c r="I36" s="441"/>
      <c r="J36" s="441"/>
      <c r="K36" s="441">
        <v>1.2787</v>
      </c>
      <c r="L36" s="441"/>
      <c r="M36" s="441"/>
      <c r="N36" s="441"/>
      <c r="O36" s="441">
        <v>50.5275</v>
      </c>
      <c r="P36" s="441">
        <v>5.9893</v>
      </c>
      <c r="Q36" s="441"/>
      <c r="R36" s="441">
        <v>0.0538</v>
      </c>
      <c r="S36" s="441">
        <v>8.2883</v>
      </c>
      <c r="T36" s="441">
        <v>6.2124</v>
      </c>
      <c r="U36" s="441">
        <v>18.5687</v>
      </c>
      <c r="V36" s="441">
        <v>1.2353</v>
      </c>
      <c r="W36" s="441">
        <v>0.2504</v>
      </c>
      <c r="X36" s="441">
        <v>0.0043</v>
      </c>
      <c r="Y36" s="441">
        <v>44.0142</v>
      </c>
      <c r="Z36" s="219"/>
      <c r="AA36" s="219"/>
      <c r="AB36" s="219"/>
      <c r="AC36" s="219"/>
      <c r="AD36" s="219"/>
      <c r="AE36" s="219"/>
    </row>
    <row r="37" spans="1:31" s="145" customFormat="1" ht="21.75" customHeight="1" hidden="1">
      <c r="A37" s="544" t="s">
        <v>406</v>
      </c>
      <c r="B37" s="544"/>
      <c r="C37" s="544"/>
      <c r="D37" s="219"/>
      <c r="E37" s="243">
        <f>E35-E36</f>
        <v>1438.5521999999996</v>
      </c>
      <c r="F37" s="243">
        <f aca="true" t="shared" si="0" ref="F37:AD37">F35-F36</f>
        <v>3545.3954999999996</v>
      </c>
      <c r="G37" s="243">
        <f t="shared" si="0"/>
        <v>17678.9022</v>
      </c>
      <c r="H37" s="243">
        <f t="shared" si="0"/>
        <v>1454.7691</v>
      </c>
      <c r="I37" s="243">
        <f t="shared" si="0"/>
        <v>6.0061</v>
      </c>
      <c r="J37" s="243">
        <f t="shared" si="0"/>
        <v>9.536999999999999</v>
      </c>
      <c r="K37" s="243">
        <f t="shared" si="0"/>
        <v>995.9824000000002</v>
      </c>
      <c r="L37" s="243">
        <f t="shared" si="0"/>
        <v>0</v>
      </c>
      <c r="M37" s="243">
        <f t="shared" si="0"/>
        <v>508.7894</v>
      </c>
      <c r="N37" s="243">
        <f t="shared" si="0"/>
        <v>1860.3216999999995</v>
      </c>
      <c r="O37" s="243">
        <f t="shared" si="0"/>
        <v>116.25769999999997</v>
      </c>
      <c r="P37" s="243">
        <f t="shared" si="0"/>
        <v>8.6965</v>
      </c>
      <c r="Q37" s="243">
        <f t="shared" si="0"/>
        <v>61.7061</v>
      </c>
      <c r="R37" s="243">
        <f t="shared" si="0"/>
        <v>7.4051</v>
      </c>
      <c r="S37" s="243">
        <f t="shared" si="0"/>
        <v>291.3881</v>
      </c>
      <c r="T37" s="243">
        <f t="shared" si="0"/>
        <v>1810.3765</v>
      </c>
      <c r="U37" s="243">
        <f t="shared" si="0"/>
        <v>1403.5927000000004</v>
      </c>
      <c r="V37" s="243">
        <f t="shared" si="0"/>
        <v>67.5847</v>
      </c>
      <c r="W37" s="243">
        <f t="shared" si="0"/>
        <v>1.6888999999999998</v>
      </c>
      <c r="X37" s="243">
        <f t="shared" si="0"/>
        <v>82.01859999999999</v>
      </c>
      <c r="Y37" s="243">
        <f t="shared" si="0"/>
        <v>202.24760000000003</v>
      </c>
      <c r="Z37" s="243">
        <f t="shared" si="0"/>
        <v>847.5788999999999</v>
      </c>
      <c r="AA37" s="243">
        <f t="shared" si="0"/>
        <v>0</v>
      </c>
      <c r="AB37" s="243">
        <f t="shared" si="0"/>
        <v>0</v>
      </c>
      <c r="AC37" s="243">
        <f t="shared" si="0"/>
        <v>0</v>
      </c>
      <c r="AD37" s="243">
        <f t="shared" si="0"/>
        <v>0</v>
      </c>
      <c r="AE37" s="243"/>
    </row>
    <row r="38" spans="2:32" ht="12.75">
      <c r="B38" s="466" t="s">
        <v>458</v>
      </c>
      <c r="C38" s="121"/>
      <c r="D38" s="121"/>
      <c r="E38" s="121"/>
      <c r="F38" s="493"/>
      <c r="G38" s="493"/>
      <c r="H38" s="493"/>
      <c r="I38" s="493"/>
      <c r="J38" s="541"/>
      <c r="K38" s="541"/>
      <c r="L38" s="541"/>
      <c r="M38" s="541"/>
      <c r="N38" s="541"/>
      <c r="O38" s="541"/>
      <c r="P38" s="121"/>
      <c r="Q38" s="121"/>
      <c r="W38" s="493" t="s">
        <v>459</v>
      </c>
      <c r="X38" s="493"/>
      <c r="Y38" s="493"/>
      <c r="Z38" s="493"/>
      <c r="AA38" s="493"/>
      <c r="AB38" s="493"/>
      <c r="AC38" s="493"/>
      <c r="AD38" s="493"/>
      <c r="AE38" s="493"/>
      <c r="AF38" s="382"/>
    </row>
    <row r="39" spans="1:31" s="49" customFormat="1" ht="12.75" customHeight="1">
      <c r="A39" s="590"/>
      <c r="B39" s="590" t="s">
        <v>480</v>
      </c>
      <c r="C39" s="590"/>
      <c r="D39" s="225"/>
      <c r="E39" s="225"/>
      <c r="F39" s="545"/>
      <c r="G39" s="545"/>
      <c r="H39" s="545"/>
      <c r="I39" s="545"/>
      <c r="J39" s="546"/>
      <c r="K39" s="546"/>
      <c r="L39" s="546"/>
      <c r="M39" s="546"/>
      <c r="N39" s="546"/>
      <c r="O39" s="546"/>
      <c r="P39" s="225"/>
      <c r="Q39" s="225"/>
      <c r="W39" s="490" t="s">
        <v>444</v>
      </c>
      <c r="X39" s="490"/>
      <c r="Y39" s="490"/>
      <c r="Z39" s="490"/>
      <c r="AA39" s="490"/>
      <c r="AB39" s="490"/>
      <c r="AC39" s="490"/>
      <c r="AD39" s="490"/>
      <c r="AE39" s="490"/>
    </row>
    <row r="40" spans="1:31" s="49" customFormat="1" ht="12.75" customHeight="1">
      <c r="A40" s="602" t="s">
        <v>481</v>
      </c>
      <c r="B40" s="602"/>
      <c r="C40" s="602"/>
      <c r="E40" s="225"/>
      <c r="F40" s="490"/>
      <c r="G40" s="490"/>
      <c r="H40" s="490"/>
      <c r="I40" s="490"/>
      <c r="J40" s="220"/>
      <c r="M40" s="225"/>
      <c r="N40" s="225"/>
      <c r="O40" s="225"/>
      <c r="P40" s="225"/>
      <c r="Q40" s="225"/>
      <c r="W40" s="241"/>
      <c r="X40" s="241"/>
      <c r="Y40" s="241"/>
      <c r="Z40" s="241"/>
      <c r="AA40" s="241"/>
      <c r="AB40" s="241"/>
      <c r="AC40" s="241"/>
      <c r="AD40" s="241"/>
      <c r="AE40" s="241"/>
    </row>
    <row r="41" spans="2:30" ht="97.5" customHeight="1">
      <c r="B41" s="591" t="s">
        <v>477</v>
      </c>
      <c r="C41" s="84"/>
      <c r="N41" s="124"/>
      <c r="O41" s="124"/>
      <c r="P41" s="124"/>
      <c r="Q41" s="124"/>
      <c r="AA41" s="124"/>
      <c r="AB41" s="124"/>
      <c r="AC41" s="124"/>
      <c r="AD41" s="124"/>
    </row>
    <row r="43" spans="2:13" ht="12.75">
      <c r="B43" s="515"/>
      <c r="C43" s="515"/>
      <c r="D43" s="515"/>
      <c r="E43" s="515"/>
      <c r="F43" s="515"/>
      <c r="G43" s="515"/>
      <c r="H43" s="515"/>
      <c r="I43" s="515"/>
      <c r="J43" s="515"/>
      <c r="K43" s="515"/>
      <c r="L43" s="515"/>
      <c r="M43" s="515"/>
    </row>
  </sheetData>
  <sheetProtection/>
  <mergeCells count="21">
    <mergeCell ref="B43:M43"/>
    <mergeCell ref="F39:I39"/>
    <mergeCell ref="W39:AE39"/>
    <mergeCell ref="A40:C40"/>
    <mergeCell ref="F40:I40"/>
    <mergeCell ref="J39:O39"/>
    <mergeCell ref="AB4:AE4"/>
    <mergeCell ref="AA5:AE5"/>
    <mergeCell ref="F38:I38"/>
    <mergeCell ref="W38:AE38"/>
    <mergeCell ref="J38:O38"/>
    <mergeCell ref="A34:B34"/>
    <mergeCell ref="A36:C36"/>
    <mergeCell ref="A37:C37"/>
    <mergeCell ref="D4:AA4"/>
    <mergeCell ref="C1:Z1"/>
    <mergeCell ref="AB1:AE1"/>
    <mergeCell ref="C2:Z2"/>
    <mergeCell ref="AB2:AE2"/>
    <mergeCell ref="D3:AA3"/>
    <mergeCell ref="AB3:AE3"/>
  </mergeCells>
  <printOptions horizontalCentered="1"/>
  <pageMargins left="0.61" right="0" top="0.65" bottom="0.44" header="0.5" footer="0.17"/>
  <pageSetup firstPageNumber="15" useFirstPageNumber="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Windows User</cp:lastModifiedBy>
  <cp:lastPrinted>2019-02-19T10:12:08Z</cp:lastPrinted>
  <dcterms:created xsi:type="dcterms:W3CDTF">2005-10-19T00:29:01Z</dcterms:created>
  <dcterms:modified xsi:type="dcterms:W3CDTF">2019-02-19T10:15:16Z</dcterms:modified>
  <cp:category/>
  <cp:version/>
  <cp:contentType/>
  <cp:contentStatus/>
</cp:coreProperties>
</file>