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tabRatio="591" activeTab="0"/>
  </bookViews>
  <sheets>
    <sheet name="VPS" sheetId="1" r:id="rId1"/>
  </sheets>
  <definedNames>
    <definedName name="_xlnm.Print_Area" localSheetId="0">'VPS'!$A$1:$V$18</definedName>
  </definedNames>
  <calcPr fullCalcOnLoad="1"/>
</workbook>
</file>

<file path=xl/sharedStrings.xml><?xml version="1.0" encoding="utf-8"?>
<sst xmlns="http://schemas.openxmlformats.org/spreadsheetml/2006/main" count="49" uniqueCount="42">
  <si>
    <t>STT</t>
  </si>
  <si>
    <t xml:space="preserve">Nội dung </t>
  </si>
  <si>
    <t>I</t>
  </si>
  <si>
    <t>TỔNG CỘNG</t>
  </si>
  <si>
    <t>Tổng số</t>
  </si>
  <si>
    <t>Thanh toán</t>
  </si>
  <si>
    <t>Mã dự án 
đầu tư</t>
  </si>
  <si>
    <t>DT CHUYEN</t>
  </si>
  <si>
    <t>TW CHUYEN</t>
  </si>
  <si>
    <t>TSQT</t>
  </si>
  <si>
    <t>TS CHUYEN</t>
  </si>
  <si>
    <t>UBND TỈNH ĐỒNG NAI</t>
  </si>
  <si>
    <t>3</t>
  </si>
  <si>
    <t xml:space="preserve">Kế hoạch vốn đầu tư năm 2021 </t>
  </si>
  <si>
    <t>Nộp giảm tạm ứng theo chế độ chưa thu hồi của các năm trước  trong năm 2021</t>
  </si>
  <si>
    <t>Kế hoạch vốn năm trước được chuyển sang năm 2021</t>
  </si>
  <si>
    <t>Giải ngân  vốn kế hoạch các năm trước chuyển sang năm 2021</t>
  </si>
  <si>
    <t>Giải ngân vốn kế hoạch năm 2021</t>
  </si>
  <si>
    <t>Vốn tạm ứng theo chế độ chưa thu hồi đến hết niên độ năm trước</t>
  </si>
  <si>
    <t xml:space="preserve"> Thanh toán khối lượng hoàn thành trong năm 2021</t>
  </si>
  <si>
    <t xml:space="preserve"> Thanh toán khối lượng hoàn thành</t>
  </si>
  <si>
    <t xml:space="preserve">Số vốn tạm ứng </t>
  </si>
  <si>
    <t>Vốn kế hoạch tiếp tục được phép kéo dài thời gian thực hiện và giải ngân sang năm sau</t>
  </si>
  <si>
    <t>Vốn kế hoạch huỷ bỏ</t>
  </si>
  <si>
    <t>Tổng số vốn quyết toán ngân sách năm 2021</t>
  </si>
  <si>
    <t>Lũy kế số vốn tạm ứng theo chế độ chưa thu hồi chuyển sang năm sau</t>
  </si>
  <si>
    <t>Tổng số vốn kế hoạch tiếp tục được kéo dài thời gian và giải ngân sang năm sau</t>
  </si>
  <si>
    <t>Tổng số vốn kế hoạch còn lại chưa giải ngân hủy bỏ (hủy dự toán)</t>
  </si>
  <si>
    <t>8=9+10</t>
  </si>
  <si>
    <t>12=7-8-11</t>
  </si>
  <si>
    <t>14=15+16</t>
  </si>
  <si>
    <t>18=13-14-17</t>
  </si>
  <si>
    <t>19=5+9+15</t>
  </si>
  <si>
    <t>21=11+17</t>
  </si>
  <si>
    <t>22=12+18</t>
  </si>
  <si>
    <t>THÔNG BÁO QUYẾT TOÁN VỐN ĐẦU TƯ CÔNG NGUỒN NGÂN SÁCH NHÀ NƯỚC THEO NĂM NGÂN SÁCH 2021 ĐỐI VỚI  SỞ TÀI NGUYÊN VÀ MÔI TRƯỜNG</t>
  </si>
  <si>
    <t>NGUỒN VỐN NGÂN SÁCH TRUNG ƯƠNG</t>
  </si>
  <si>
    <t xml:space="preserve">Dự án thu hồi đất, bồi thường, hỗ trợ tái định cư Cảng hàng không quốc tế Long Thành </t>
  </si>
  <si>
    <t>20=(4-5-6)+
10+16</t>
  </si>
  <si>
    <t>SỞ TÀI NGUYÊN VÀ MÔI TRƯỜNG</t>
  </si>
  <si>
    <t>Đơn vị tính: đồng</t>
  </si>
  <si>
    <t>(Kèm theo Quyết định số 1189/QĐ-STNMT ngày 04 tháng 8 năm 2022 của Sở Tài nguyên và Môi trường)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</si>
</sst>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"/>
    <numFmt numFmtId="185" formatCode="_(* #,##0.00_);_(* \(#,##0.00\);_(* \-??_);_(@_)"/>
    <numFmt numFmtId="186" formatCode="_(* #,##0_);_(* \(#,##0\);_(* \-??_);_(@_)"/>
    <numFmt numFmtId="187" formatCode="#,##0;[Red]#,##0"/>
    <numFmt numFmtId="188" formatCode="_(* #,##0_);_(* \(#,##0\);_(* &quot;-&quot;??_);_(@_)"/>
    <numFmt numFmtId="189" formatCode="_(* #.##0_);_(* \(#.##0\);_(* &quot;-&quot;??_);_(@_)"/>
    <numFmt numFmtId="190" formatCode="#,##0.0"/>
    <numFmt numFmtId="191" formatCode="#,##0.000"/>
    <numFmt numFmtId="192" formatCode="_(* #,##0.0_);_(* \(#,##0.0\);_(* \-??_);_(@_)"/>
    <numFmt numFmtId="193" formatCode="#,##0.00;[Red]#,##0.00"/>
    <numFmt numFmtId="194" formatCode="0;[Red]0"/>
    <numFmt numFmtId="195" formatCode="_-* #,##0\ _€_-;\-* #,##0\ _€_-;_-* &quot;-&quot;??\ _€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5" fillId="0" borderId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4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6" fillId="33" borderId="10" xfId="50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6" fillId="0" borderId="10" xfId="50" applyNumberFormat="1" applyFont="1" applyFill="1" applyBorder="1" applyAlignment="1">
      <alignment horizontal="justify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42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2" xfId="45"/>
    <cellStyle name="Comma 3" xfId="46"/>
    <cellStyle name="Currency" xfId="47"/>
    <cellStyle name="Currency [0]" xfId="48"/>
    <cellStyle name="Excel Built-in Comma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2" xfId="63"/>
    <cellStyle name="Normal 3" xfId="64"/>
    <cellStyle name="Normal 3 2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38100</xdr:rowOff>
    </xdr:from>
    <xdr:to>
      <xdr:col>1</xdr:col>
      <xdr:colOff>2105025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971550" y="5143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0"/>
  <sheetViews>
    <sheetView showZeros="0" tabSelected="1" view="pageBreakPreview" zoomScale="60" zoomScalePageLayoutView="0" workbookViewId="0" topLeftCell="C1">
      <selection activeCell="O14" sqref="O14"/>
    </sheetView>
  </sheetViews>
  <sheetFormatPr defaultColWidth="9.33203125" defaultRowHeight="12.75"/>
  <cols>
    <col min="1" max="1" width="6.83203125" style="3" customWidth="1"/>
    <col min="2" max="2" width="47.83203125" style="3" customWidth="1"/>
    <col min="3" max="3" width="15.33203125" style="19" customWidth="1"/>
    <col min="4" max="11" width="10.83203125" style="20" customWidth="1"/>
    <col min="12" max="12" width="18.33203125" style="20" customWidth="1"/>
    <col min="13" max="13" width="23.33203125" style="21" customWidth="1"/>
    <col min="14" max="14" width="21" style="21" customWidth="1"/>
    <col min="15" max="15" width="21.33203125" style="21" customWidth="1"/>
    <col min="16" max="16" width="13" style="21" customWidth="1"/>
    <col min="17" max="17" width="22.66015625" style="21" customWidth="1"/>
    <col min="18" max="18" width="15.5" style="21" customWidth="1"/>
    <col min="19" max="19" width="21.16015625" style="21" customWidth="1"/>
    <col min="20" max="20" width="18.16015625" style="21" customWidth="1"/>
    <col min="21" max="21" width="22.83203125" style="21" customWidth="1"/>
    <col min="22" max="22" width="16.33203125" style="21" customWidth="1"/>
    <col min="23" max="23" width="22.5" style="3" hidden="1" customWidth="1"/>
    <col min="24" max="16384" width="9.33203125" style="3" customWidth="1"/>
  </cols>
  <sheetData>
    <row r="1" ht="18.75">
      <c r="B1" s="4" t="s">
        <v>11</v>
      </c>
    </row>
    <row r="2" ht="18.75">
      <c r="B2" s="10" t="s">
        <v>39</v>
      </c>
    </row>
    <row r="3" ht="18.75">
      <c r="B3" s="10"/>
    </row>
    <row r="4" spans="1:22" ht="20.25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8.75">
      <c r="A5" s="18" t="s">
        <v>41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8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 t="s">
        <v>9</v>
      </c>
      <c r="Q6" s="2">
        <f>S16</f>
        <v>4798103100</v>
      </c>
      <c r="R6" s="2">
        <v>3094506224465</v>
      </c>
      <c r="S6" s="2">
        <f>Q6-R6</f>
        <v>-3089708121365</v>
      </c>
      <c r="T6" s="2">
        <v>3094506224465</v>
      </c>
      <c r="U6" s="2"/>
      <c r="V6" s="2">
        <f>T6-Q6</f>
        <v>3089708121365</v>
      </c>
    </row>
    <row r="7" spans="1:22" ht="18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1" t="s">
        <v>10</v>
      </c>
      <c r="Q7" s="2">
        <f>SUM(Q8:Q9)</f>
        <v>54425206686</v>
      </c>
      <c r="R7" s="2">
        <f>SUM(R8:R9)</f>
        <v>12502530199337</v>
      </c>
      <c r="S7" s="2">
        <f>R7-Q7</f>
        <v>12448104992651</v>
      </c>
      <c r="T7" s="1"/>
      <c r="U7" s="1"/>
      <c r="V7" s="1"/>
    </row>
    <row r="8" spans="1:22" ht="18.7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 t="s">
        <v>8</v>
      </c>
      <c r="Q8" s="2">
        <f>T16</f>
        <v>0</v>
      </c>
      <c r="R8" s="2">
        <v>1911950862124</v>
      </c>
      <c r="S8" s="2">
        <f>R8-Q8</f>
        <v>1911950862124</v>
      </c>
      <c r="T8" s="1"/>
      <c r="U8" s="1"/>
      <c r="V8" s="1"/>
    </row>
    <row r="9" spans="1:22" ht="18.75" hidden="1">
      <c r="A9" s="1"/>
      <c r="B9" s="1"/>
      <c r="C9" s="1"/>
      <c r="D9" s="2">
        <f>D10-D16</f>
        <v>1214211961941</v>
      </c>
      <c r="E9" s="2">
        <f>E10-E16</f>
        <v>11998663070</v>
      </c>
      <c r="F9" s="2">
        <f>F10-F16</f>
        <v>868136395968</v>
      </c>
      <c r="G9" s="1"/>
      <c r="H9" s="1"/>
      <c r="I9" s="1"/>
      <c r="J9" s="1"/>
      <c r="K9" s="1"/>
      <c r="L9" s="1"/>
      <c r="M9" s="1"/>
      <c r="N9" s="2"/>
      <c r="O9" s="2"/>
      <c r="P9" s="2" t="s">
        <v>7</v>
      </c>
      <c r="Q9" s="2">
        <f>Q16+K16</f>
        <v>54425206686</v>
      </c>
      <c r="R9" s="2">
        <v>10590579337213</v>
      </c>
      <c r="S9" s="2">
        <f>R9-Q9</f>
        <v>10536154130527</v>
      </c>
      <c r="T9" s="2"/>
      <c r="U9" s="2"/>
      <c r="V9" s="1"/>
    </row>
    <row r="10" spans="1:23" ht="18.75" customHeight="1" hidden="1">
      <c r="A10" s="1"/>
      <c r="B10" s="1"/>
      <c r="C10" s="1"/>
      <c r="D10" s="22">
        <v>1214211961941</v>
      </c>
      <c r="E10" s="22">
        <v>11998663070</v>
      </c>
      <c r="F10" s="22">
        <v>868136395968</v>
      </c>
      <c r="G10" s="1"/>
      <c r="H10" s="1"/>
      <c r="I10" s="1"/>
      <c r="J10" s="1"/>
      <c r="K10" s="1"/>
      <c r="L10" s="1"/>
      <c r="M10" s="1"/>
      <c r="N10" s="22">
        <v>2651123150396</v>
      </c>
      <c r="O10" s="22">
        <v>2090635909747</v>
      </c>
      <c r="P10" s="22">
        <v>560487240649</v>
      </c>
      <c r="Q10" s="2"/>
      <c r="R10" s="1"/>
      <c r="S10" s="22">
        <v>2974424892465</v>
      </c>
      <c r="T10" s="23">
        <v>894564143552</v>
      </c>
      <c r="U10" s="9"/>
      <c r="V10" s="24"/>
      <c r="W10" s="25"/>
    </row>
    <row r="11" spans="1:23" ht="18.75">
      <c r="A11" s="1"/>
      <c r="B11" s="1"/>
      <c r="C11" s="1"/>
      <c r="D11" s="9"/>
      <c r="E11" s="9"/>
      <c r="F11" s="9"/>
      <c r="G11" s="2"/>
      <c r="H11" s="1"/>
      <c r="I11" s="2"/>
      <c r="J11" s="1"/>
      <c r="K11" s="1"/>
      <c r="L11" s="1"/>
      <c r="M11" s="1"/>
      <c r="N11" s="9"/>
      <c r="O11" s="9"/>
      <c r="P11" s="9"/>
      <c r="Q11" s="26"/>
      <c r="R11" s="27"/>
      <c r="S11" s="9"/>
      <c r="T11" s="28" t="s">
        <v>40</v>
      </c>
      <c r="U11" s="28"/>
      <c r="V11" s="28"/>
      <c r="W11" s="25"/>
    </row>
    <row r="12" spans="1:22" s="10" customFormat="1" ht="68.25" customHeight="1">
      <c r="A12" s="29" t="s">
        <v>0</v>
      </c>
      <c r="B12" s="30" t="s">
        <v>1</v>
      </c>
      <c r="C12" s="31" t="s">
        <v>6</v>
      </c>
      <c r="D12" s="32" t="s">
        <v>18</v>
      </c>
      <c r="E12" s="32"/>
      <c r="F12" s="32"/>
      <c r="G12" s="32" t="s">
        <v>16</v>
      </c>
      <c r="H12" s="32"/>
      <c r="I12" s="32"/>
      <c r="J12" s="32"/>
      <c r="K12" s="32"/>
      <c r="L12" s="32"/>
      <c r="M12" s="32" t="s">
        <v>17</v>
      </c>
      <c r="N12" s="32"/>
      <c r="O12" s="32"/>
      <c r="P12" s="32"/>
      <c r="Q12" s="32"/>
      <c r="R12" s="32"/>
      <c r="S12" s="32" t="s">
        <v>24</v>
      </c>
      <c r="T12" s="32" t="s">
        <v>25</v>
      </c>
      <c r="U12" s="32" t="s">
        <v>26</v>
      </c>
      <c r="V12" s="32" t="s">
        <v>27</v>
      </c>
    </row>
    <row r="13" spans="1:22" s="10" customFormat="1" ht="35.25" customHeight="1">
      <c r="A13" s="29"/>
      <c r="B13" s="30"/>
      <c r="C13" s="31"/>
      <c r="D13" s="33" t="s">
        <v>4</v>
      </c>
      <c r="E13" s="34" t="s">
        <v>19</v>
      </c>
      <c r="F13" s="34" t="s">
        <v>14</v>
      </c>
      <c r="G13" s="32" t="s">
        <v>15</v>
      </c>
      <c r="H13" s="32" t="s">
        <v>5</v>
      </c>
      <c r="I13" s="32"/>
      <c r="J13" s="32"/>
      <c r="K13" s="32" t="s">
        <v>22</v>
      </c>
      <c r="L13" s="32" t="s">
        <v>23</v>
      </c>
      <c r="M13" s="32" t="s">
        <v>13</v>
      </c>
      <c r="N13" s="32" t="s">
        <v>5</v>
      </c>
      <c r="O13" s="32"/>
      <c r="P13" s="32"/>
      <c r="Q13" s="32" t="s">
        <v>22</v>
      </c>
      <c r="R13" s="32" t="s">
        <v>23</v>
      </c>
      <c r="S13" s="32"/>
      <c r="T13" s="32"/>
      <c r="U13" s="32"/>
      <c r="V13" s="32"/>
    </row>
    <row r="14" spans="1:22" s="10" customFormat="1" ht="226.5" customHeight="1">
      <c r="A14" s="29"/>
      <c r="B14" s="30"/>
      <c r="C14" s="31"/>
      <c r="D14" s="33"/>
      <c r="E14" s="35"/>
      <c r="F14" s="35"/>
      <c r="G14" s="32"/>
      <c r="H14" s="36" t="s">
        <v>4</v>
      </c>
      <c r="I14" s="36" t="s">
        <v>20</v>
      </c>
      <c r="J14" s="36" t="s">
        <v>21</v>
      </c>
      <c r="K14" s="32"/>
      <c r="L14" s="32"/>
      <c r="M14" s="32"/>
      <c r="N14" s="36" t="s">
        <v>4</v>
      </c>
      <c r="O14" s="36" t="s">
        <v>20</v>
      </c>
      <c r="P14" s="36" t="s">
        <v>21</v>
      </c>
      <c r="Q14" s="32"/>
      <c r="R14" s="32"/>
      <c r="S14" s="32"/>
      <c r="T14" s="32"/>
      <c r="U14" s="32"/>
      <c r="V14" s="32"/>
    </row>
    <row r="15" spans="1:22" s="46" customFormat="1" ht="37.5">
      <c r="A15" s="44">
        <v>1</v>
      </c>
      <c r="B15" s="44">
        <v>2</v>
      </c>
      <c r="C15" s="45" t="s">
        <v>12</v>
      </c>
      <c r="D15" s="36">
        <v>4</v>
      </c>
      <c r="E15" s="36">
        <v>5</v>
      </c>
      <c r="F15" s="36">
        <v>6</v>
      </c>
      <c r="G15" s="36">
        <v>7</v>
      </c>
      <c r="H15" s="36" t="s">
        <v>28</v>
      </c>
      <c r="I15" s="36">
        <v>9</v>
      </c>
      <c r="J15" s="36">
        <v>10</v>
      </c>
      <c r="K15" s="36">
        <v>11</v>
      </c>
      <c r="L15" s="36" t="s">
        <v>29</v>
      </c>
      <c r="M15" s="36">
        <v>13</v>
      </c>
      <c r="N15" s="36" t="s">
        <v>30</v>
      </c>
      <c r="O15" s="36">
        <v>15</v>
      </c>
      <c r="P15" s="36">
        <v>16</v>
      </c>
      <c r="Q15" s="36">
        <v>17</v>
      </c>
      <c r="R15" s="36" t="s">
        <v>31</v>
      </c>
      <c r="S15" s="36" t="s">
        <v>32</v>
      </c>
      <c r="T15" s="36" t="s">
        <v>38</v>
      </c>
      <c r="U15" s="36" t="s">
        <v>33</v>
      </c>
      <c r="V15" s="36" t="s">
        <v>34</v>
      </c>
    </row>
    <row r="16" spans="1:23" s="10" customFormat="1" ht="18.75">
      <c r="A16" s="5"/>
      <c r="B16" s="5" t="s">
        <v>3</v>
      </c>
      <c r="C16" s="12"/>
      <c r="D16" s="6">
        <f aca="true" t="shared" si="0" ref="D16:V16">D17</f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59224000000</v>
      </c>
      <c r="N16" s="6">
        <f t="shared" si="0"/>
        <v>4798103100</v>
      </c>
      <c r="O16" s="6">
        <f t="shared" si="0"/>
        <v>4798103100</v>
      </c>
      <c r="P16" s="6">
        <f t="shared" si="0"/>
        <v>0</v>
      </c>
      <c r="Q16" s="6">
        <f t="shared" si="0"/>
        <v>54425206686</v>
      </c>
      <c r="R16" s="6">
        <f t="shared" si="0"/>
        <v>690214</v>
      </c>
      <c r="S16" s="6">
        <f t="shared" si="0"/>
        <v>4798103100</v>
      </c>
      <c r="T16" s="6">
        <f t="shared" si="0"/>
        <v>0</v>
      </c>
      <c r="U16" s="6">
        <f t="shared" si="0"/>
        <v>54425206686</v>
      </c>
      <c r="V16" s="6">
        <f t="shared" si="0"/>
        <v>690214</v>
      </c>
      <c r="W16" s="13" t="e">
        <f>#REF!</f>
        <v>#REF!</v>
      </c>
    </row>
    <row r="17" spans="1:23" s="10" customFormat="1" ht="37.5">
      <c r="A17" s="5" t="s">
        <v>2</v>
      </c>
      <c r="B17" s="37" t="s">
        <v>36</v>
      </c>
      <c r="C17" s="12"/>
      <c r="D17" s="6">
        <f>D18</f>
        <v>0</v>
      </c>
      <c r="E17" s="6">
        <f>SUM(E18:E18)</f>
        <v>0</v>
      </c>
      <c r="F17" s="6">
        <f>SUM(F18:F18)</f>
        <v>0</v>
      </c>
      <c r="G17" s="6">
        <f>G18</f>
        <v>0</v>
      </c>
      <c r="H17" s="6">
        <f>H18</f>
        <v>0</v>
      </c>
      <c r="I17" s="6">
        <f>I18</f>
        <v>0</v>
      </c>
      <c r="J17" s="6">
        <f>SUM(J18:J18)</f>
        <v>0</v>
      </c>
      <c r="K17" s="6">
        <f>SUM(K18:K18)</f>
        <v>0</v>
      </c>
      <c r="L17" s="6">
        <f>SUM(L18:L18)</f>
        <v>0</v>
      </c>
      <c r="M17" s="6">
        <f aca="true" t="shared" si="1" ref="M17:R17">M18</f>
        <v>59224000000</v>
      </c>
      <c r="N17" s="6">
        <f t="shared" si="1"/>
        <v>4798103100</v>
      </c>
      <c r="O17" s="6">
        <f t="shared" si="1"/>
        <v>4798103100</v>
      </c>
      <c r="P17" s="6">
        <f t="shared" si="1"/>
        <v>0</v>
      </c>
      <c r="Q17" s="6">
        <f t="shared" si="1"/>
        <v>54425206686</v>
      </c>
      <c r="R17" s="6">
        <f t="shared" si="1"/>
        <v>690214</v>
      </c>
      <c r="S17" s="6">
        <f>SUM(S18:S18)</f>
        <v>4798103100</v>
      </c>
      <c r="T17" s="6">
        <f>SUM(T18:T18)</f>
        <v>0</v>
      </c>
      <c r="U17" s="6">
        <f>SUM(U18:U18)</f>
        <v>54425206686</v>
      </c>
      <c r="V17" s="6">
        <f>SUM(V18:V18)</f>
        <v>690214</v>
      </c>
      <c r="W17" s="8"/>
    </row>
    <row r="18" spans="1:23" s="10" customFormat="1" ht="87.75" customHeight="1">
      <c r="A18" s="11">
        <v>1</v>
      </c>
      <c r="B18" s="38" t="s">
        <v>37</v>
      </c>
      <c r="C18" s="39">
        <v>7745762</v>
      </c>
      <c r="D18" s="40"/>
      <c r="E18" s="40"/>
      <c r="F18" s="6"/>
      <c r="G18" s="41"/>
      <c r="H18" s="41"/>
      <c r="I18" s="41"/>
      <c r="J18" s="6"/>
      <c r="K18" s="6"/>
      <c r="L18" s="6"/>
      <c r="M18" s="41">
        <v>59224000000</v>
      </c>
      <c r="N18" s="41">
        <f>O18+P18</f>
        <v>4798103100</v>
      </c>
      <c r="O18" s="41">
        <v>4798103100</v>
      </c>
      <c r="P18" s="42"/>
      <c r="Q18" s="42">
        <v>54425206686</v>
      </c>
      <c r="R18" s="14">
        <f>M18-N18-Q18</f>
        <v>690214</v>
      </c>
      <c r="S18" s="14">
        <f>E18+I18+O18</f>
        <v>4798103100</v>
      </c>
      <c r="T18" s="7">
        <f>D18-E18-F18+J18+P18</f>
        <v>0</v>
      </c>
      <c r="U18" s="7">
        <f>K18+Q18</f>
        <v>54425206686</v>
      </c>
      <c r="V18" s="14">
        <f>L18+R18</f>
        <v>690214</v>
      </c>
      <c r="W18" s="8"/>
    </row>
    <row r="19" spans="1:243" ht="18.75">
      <c r="A19" s="43"/>
      <c r="B19" s="43"/>
      <c r="C19" s="15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17"/>
      <c r="Q19" s="17"/>
      <c r="R19" s="17"/>
      <c r="S19" s="17"/>
      <c r="T19" s="17"/>
      <c r="U19" s="17"/>
      <c r="V19" s="17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3:21" ht="18.75">
      <c r="M20" s="20"/>
      <c r="T20" s="20"/>
      <c r="U20" s="20"/>
    </row>
  </sheetData>
  <sheetProtection/>
  <mergeCells count="25">
    <mergeCell ref="P19:V19"/>
    <mergeCell ref="T12:T14"/>
    <mergeCell ref="V12:V14"/>
    <mergeCell ref="D13:D14"/>
    <mergeCell ref="G13:G14"/>
    <mergeCell ref="H13:J13"/>
    <mergeCell ref="K13:K14"/>
    <mergeCell ref="L13:L14"/>
    <mergeCell ref="D12:F12"/>
    <mergeCell ref="T11:V11"/>
    <mergeCell ref="A12:A14"/>
    <mergeCell ref="B12:B14"/>
    <mergeCell ref="M13:M14"/>
    <mergeCell ref="N13:P13"/>
    <mergeCell ref="C12:C14"/>
    <mergeCell ref="S12:S14"/>
    <mergeCell ref="Q13:Q14"/>
    <mergeCell ref="R13:R14"/>
    <mergeCell ref="A4:V4"/>
    <mergeCell ref="A5:V5"/>
    <mergeCell ref="G12:L12"/>
    <mergeCell ref="M12:R12"/>
    <mergeCell ref="E13:E14"/>
    <mergeCell ref="F13:F14"/>
    <mergeCell ref="U12:U14"/>
  </mergeCells>
  <printOptions/>
  <pageMargins left="0" right="0" top="0.75" bottom="0.75" header="0.3" footer="0.3"/>
  <pageSetup horizontalDpi="600" verticalDpi="6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2022-08-04T03:03:56Z</cp:lastPrinted>
  <dcterms:created xsi:type="dcterms:W3CDTF">2017-01-21T04:08:58Z</dcterms:created>
  <dcterms:modified xsi:type="dcterms:W3CDTF">2022-08-04T03:26:34Z</dcterms:modified>
  <cp:category/>
  <cp:version/>
  <cp:contentType/>
  <cp:contentStatus/>
</cp:coreProperties>
</file>